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<sst xmlns="http://schemas.openxmlformats.org/spreadsheetml/2006/main" count="175" uniqueCount="116">
  <si>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</si>
  <si>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</si>
  <si>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</si>
  <si>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</si>
  <si>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</si>
  <si>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</si>
  <si>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</si>
  <si>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</si>
  <si>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</si>
  <si>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</si>
  <si>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</si>
  <si>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</si>
  <si>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</si>
  <si>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</si>
  <si>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</si>
  <si>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</si>
  <si>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</si>
  <si>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</si>
  <si>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</si>
  <si>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</si>
  <si>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</si>
  <si>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</si>
  <si>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</si>
  <si>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</si>
  <si>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</si>
  <si>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</si>
  <si>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</si>
  <si>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</si>
  <si>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</si>
  <si>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</si>
  <si>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</si>
  <si>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</si>
  <si>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</si>
  <si>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 xml:space="preserve">Budovy, haly a stavby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</si>
  <si>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</si>
  <si>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</si>
  <si>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</si>
  <si>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</si>
  <si>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</si>
  <si>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</si>
  <si>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</si>
  <si>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</si>
  <si>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</si>
  <si>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</si>
  <si>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</si>
  <si>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</si>
  <si>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</si>
  <si>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</si>
  <si>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</si>
  <si>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</si>
  <si>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</si>
  <si>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</si>
  <si>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</si>
  <si>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</si>
  <si>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</si>
  <si>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</si>
  <si>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</si>
  <si>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</si>
  <si>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</si>
  <si>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</si>
  <si>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</si>
  <si>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</si>
  <si>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</si>
  <si>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</si>
  <si>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</si>
  <si>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</si>
  <si>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</si>
  <si>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</si>
  <si>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</si>
  <si>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</si>
  <si>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</si>
  <si>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</si>
  <si>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</si>
  <si>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</si>
  <si>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</si>
  <si>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</si>
  <si>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</si>
  <si>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</si>
  <si>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</si>
  <si>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</si>
  <si>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Nákup materiálu  j.n.</t>
  </si>
  <si>
    <t>Studená voda</t>
  </si>
  <si>
    <t xml:space="preserve">Neinvestiční transfery krajům </t>
  </si>
  <si>
    <t>Ostatní příjmy z pronájmu majetku</t>
  </si>
  <si>
    <t>Odvod z výherních hracích přístrojů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</si>
  <si>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</si>
  <si>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</si>
  <si>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</si>
  <si>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</si>
  <si>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>Pořízení, zachování a obnova hodnot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</si>
  <si>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</si>
  <si>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</si>
  <si>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</si>
  <si>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</si>
  <si>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</si>
  <si>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</si>
  <si>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</si>
  <si>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</si>
  <si>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</si>
  <si>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</si>
  <si>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</si>
  <si>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Ochranné pomůcky</t>
  </si>
  <si>
    <t>Financování</t>
  </si>
  <si>
    <t>Investiční přijaté transfery ze st.fondů</t>
  </si>
  <si>
    <t>Budovy, haly, stavby</t>
  </si>
  <si>
    <t>Územní plánování</t>
  </si>
  <si>
    <t>Ostatní záležitosti pozemník komunikací</t>
  </si>
  <si>
    <t>Platby daní a poplatků krajům, obcím a ost.fondům</t>
  </si>
  <si>
    <t>Schválený rozpočet</t>
  </si>
  <si>
    <t>%</t>
  </si>
  <si>
    <t>Neinv.přijaté trastery z všeob.pokl.s.</t>
  </si>
  <si>
    <t>Volba prezidenta republiky</t>
  </si>
  <si>
    <t>výdaje finan.vypoř.min.let mez krajem</t>
  </si>
  <si>
    <t>Finanční vypořádání minulých let</t>
  </si>
  <si>
    <t>Čerpání rozpočtu k 31.3.2013</t>
  </si>
  <si>
    <t>Rozpočet po úpravách k 31.3.2013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</si>
</sst>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5" fontId="9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C65" sqref="C65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6.75390625" style="0" customWidth="1"/>
    <col min="5" max="5" width="19.00390625" style="0" customWidth="1"/>
    <col min="6" max="6" width="2.75390625" style="0" customWidth="1"/>
    <col min="7" max="7" width="17.875" style="0" customWidth="1"/>
    <col min="8" max="8" width="3.75390625" style="0" customWidth="1"/>
    <col min="9" max="9" width="18.25390625" style="0" customWidth="1"/>
    <col min="10" max="10" width="10.125" style="0" bestFit="1" customWidth="1"/>
  </cols>
  <sheetData>
    <row r="1" spans="1:5" ht="20.25">
      <c r="A1" s="64" t="s">
        <v>114</v>
      </c>
      <c r="B1" s="64"/>
      <c r="C1" s="64"/>
      <c r="D1" s="64"/>
      <c r="E1" s="64"/>
    </row>
    <row r="2" spans="1:5" ht="26.25">
      <c r="A2" s="65" t="s">
        <v>0</v>
      </c>
      <c r="B2" s="65"/>
      <c r="C2" s="65"/>
      <c r="D2" s="65"/>
      <c r="E2" s="65"/>
    </row>
    <row r="3" spans="2:10" ht="24.75" customHeight="1">
      <c r="B3" s="1" t="s">
        <v>1</v>
      </c>
      <c r="E3" s="2" t="s">
        <v>108</v>
      </c>
      <c r="F3" s="2"/>
      <c r="G3" s="36" t="s">
        <v>115</v>
      </c>
      <c r="I3" s="36" t="s">
        <v>114</v>
      </c>
      <c r="J3" s="37" t="s">
        <v>109</v>
      </c>
    </row>
    <row r="4" spans="2:7" ht="12.75">
      <c r="B4" s="3"/>
      <c r="E4" s="2"/>
      <c r="F4" s="2"/>
      <c r="G4" s="2"/>
    </row>
    <row r="5" spans="1:7" ht="15">
      <c r="A5" s="16" t="s">
        <v>2</v>
      </c>
      <c r="B5" s="16" t="s">
        <v>3</v>
      </c>
      <c r="C5" s="15"/>
      <c r="D5" s="15"/>
      <c r="E5" s="15"/>
      <c r="G5" s="4"/>
    </row>
    <row r="6" spans="1:10" ht="15">
      <c r="A6" s="15">
        <v>0</v>
      </c>
      <c r="B6" s="15">
        <v>1111</v>
      </c>
      <c r="C6" s="15" t="s">
        <v>4</v>
      </c>
      <c r="D6" s="18"/>
      <c r="E6" s="38">
        <v>360000</v>
      </c>
      <c r="G6" s="38">
        <v>360000</v>
      </c>
      <c r="H6" s="18"/>
      <c r="I6" s="38">
        <v>135857.64</v>
      </c>
      <c r="J6" s="39">
        <f>I6/G6*100</f>
        <v>37.73823333333334</v>
      </c>
    </row>
    <row r="7" spans="1:10" ht="15">
      <c r="A7" s="15">
        <v>0</v>
      </c>
      <c r="B7" s="15">
        <v>1112</v>
      </c>
      <c r="C7" s="15" t="s">
        <v>5</v>
      </c>
      <c r="D7" s="18"/>
      <c r="E7" s="38">
        <v>25000</v>
      </c>
      <c r="G7" s="38">
        <v>25000</v>
      </c>
      <c r="H7" s="18"/>
      <c r="I7" s="38">
        <v>4454.59</v>
      </c>
      <c r="J7" s="39">
        <f aca="true" t="shared" si="0" ref="J7:J57">I7/G7*100</f>
        <v>17.81836</v>
      </c>
    </row>
    <row r="8" spans="1:10" ht="15">
      <c r="A8" s="15">
        <v>0</v>
      </c>
      <c r="B8" s="15">
        <v>1113</v>
      </c>
      <c r="C8" s="15" t="s">
        <v>6</v>
      </c>
      <c r="D8" s="18"/>
      <c r="E8" s="38">
        <v>40000</v>
      </c>
      <c r="G8" s="38">
        <v>40000</v>
      </c>
      <c r="H8" s="18"/>
      <c r="I8" s="38">
        <v>15985.02</v>
      </c>
      <c r="J8" s="39">
        <f t="shared" si="0"/>
        <v>39.96255</v>
      </c>
    </row>
    <row r="9" spans="1:10" ht="15">
      <c r="A9" s="15">
        <v>0</v>
      </c>
      <c r="B9" s="15">
        <v>1121</v>
      </c>
      <c r="C9" s="15" t="s">
        <v>7</v>
      </c>
      <c r="D9" s="18"/>
      <c r="E9" s="38">
        <v>400000</v>
      </c>
      <c r="G9" s="38">
        <v>400000</v>
      </c>
      <c r="H9" s="18"/>
      <c r="I9" s="38">
        <v>159150</v>
      </c>
      <c r="J9" s="39">
        <f t="shared" si="0"/>
        <v>39.787499999999994</v>
      </c>
    </row>
    <row r="10" spans="1:10" ht="15">
      <c r="A10" s="15">
        <v>0</v>
      </c>
      <c r="B10" s="15">
        <v>1122</v>
      </c>
      <c r="C10" s="15" t="s">
        <v>99</v>
      </c>
      <c r="D10" s="18"/>
      <c r="E10" s="38">
        <v>118000</v>
      </c>
      <c r="G10" s="38">
        <v>118000</v>
      </c>
      <c r="H10" s="18"/>
      <c r="I10" s="38">
        <v>44460</v>
      </c>
      <c r="J10" s="39">
        <f t="shared" si="0"/>
        <v>37.67796610169491</v>
      </c>
    </row>
    <row r="11" spans="1:10" ht="15">
      <c r="A11" s="15">
        <v>0</v>
      </c>
      <c r="B11" s="15">
        <v>1211</v>
      </c>
      <c r="C11" s="15" t="s">
        <v>8</v>
      </c>
      <c r="D11" s="18"/>
      <c r="E11" s="38">
        <v>840000</v>
      </c>
      <c r="F11" s="4"/>
      <c r="G11" s="38">
        <v>840000</v>
      </c>
      <c r="H11" s="18"/>
      <c r="I11" s="38">
        <v>265402.57</v>
      </c>
      <c r="J11" s="39">
        <f t="shared" si="0"/>
        <v>31.59554404761905</v>
      </c>
    </row>
    <row r="12" spans="1:10" ht="15">
      <c r="A12" s="15">
        <v>0</v>
      </c>
      <c r="B12" s="15">
        <v>1337</v>
      </c>
      <c r="C12" s="15" t="s">
        <v>9</v>
      </c>
      <c r="D12" s="18"/>
      <c r="E12" s="38">
        <v>185000</v>
      </c>
      <c r="G12" s="38">
        <v>185000</v>
      </c>
      <c r="H12" s="18"/>
      <c r="I12" s="38">
        <v>156297.5</v>
      </c>
      <c r="J12" s="39">
        <f t="shared" si="0"/>
        <v>84.48513513513514</v>
      </c>
    </row>
    <row r="13" spans="1:10" ht="15">
      <c r="A13" s="15">
        <v>0</v>
      </c>
      <c r="B13" s="15">
        <v>1341</v>
      </c>
      <c r="C13" s="15" t="s">
        <v>10</v>
      </c>
      <c r="D13" s="18"/>
      <c r="E13" s="38">
        <v>5300</v>
      </c>
      <c r="G13" s="38">
        <v>5300</v>
      </c>
      <c r="H13" s="18"/>
      <c r="I13" s="38">
        <v>4300</v>
      </c>
      <c r="J13" s="39">
        <f t="shared" si="0"/>
        <v>81.13207547169812</v>
      </c>
    </row>
    <row r="14" spans="1:10" ht="15">
      <c r="A14" s="15">
        <v>0</v>
      </c>
      <c r="B14" s="15">
        <v>1342</v>
      </c>
      <c r="C14" s="15" t="s">
        <v>11</v>
      </c>
      <c r="D14" s="18"/>
      <c r="E14" s="38">
        <v>50000</v>
      </c>
      <c r="G14" s="38">
        <v>50000</v>
      </c>
      <c r="H14" s="18"/>
      <c r="I14" s="38">
        <v>13860</v>
      </c>
      <c r="J14" s="39">
        <f t="shared" si="0"/>
        <v>27.72</v>
      </c>
    </row>
    <row r="15" spans="1:10" ht="15">
      <c r="A15" s="15">
        <v>0</v>
      </c>
      <c r="B15" s="15">
        <v>1343</v>
      </c>
      <c r="C15" s="15" t="s">
        <v>12</v>
      </c>
      <c r="D15" s="18"/>
      <c r="E15" s="38">
        <v>105000</v>
      </c>
      <c r="G15" s="38">
        <v>105000</v>
      </c>
      <c r="H15" s="18"/>
      <c r="I15" s="38">
        <v>15300</v>
      </c>
      <c r="J15" s="39">
        <f t="shared" si="0"/>
        <v>14.571428571428571</v>
      </c>
    </row>
    <row r="16" spans="1:10" ht="15">
      <c r="A16" s="15">
        <v>0</v>
      </c>
      <c r="B16" s="15">
        <v>1345</v>
      </c>
      <c r="C16" s="15" t="s">
        <v>13</v>
      </c>
      <c r="D16" s="18"/>
      <c r="E16" s="38">
        <v>30000</v>
      </c>
      <c r="G16" s="38">
        <v>30000</v>
      </c>
      <c r="H16" s="18"/>
      <c r="I16" s="38">
        <v>9125</v>
      </c>
      <c r="J16" s="39">
        <f t="shared" si="0"/>
        <v>30.416666666666664</v>
      </c>
    </row>
    <row r="17" spans="1:10" ht="15">
      <c r="A17" s="15">
        <v>0</v>
      </c>
      <c r="B17" s="15">
        <v>1351</v>
      </c>
      <c r="C17" s="15" t="s">
        <v>14</v>
      </c>
      <c r="D17" s="18"/>
      <c r="E17" s="38">
        <v>10000</v>
      </c>
      <c r="G17" s="38">
        <v>10000</v>
      </c>
      <c r="H17" s="18"/>
      <c r="I17" s="38">
        <v>2727.66</v>
      </c>
      <c r="J17" s="39">
        <f t="shared" si="0"/>
        <v>27.276600000000002</v>
      </c>
    </row>
    <row r="18" spans="1:10" ht="15">
      <c r="A18" s="15">
        <v>0</v>
      </c>
      <c r="B18" s="15">
        <v>1355</v>
      </c>
      <c r="C18" s="15" t="s">
        <v>84</v>
      </c>
      <c r="D18" s="18"/>
      <c r="E18" s="38">
        <v>35000</v>
      </c>
      <c r="G18" s="38">
        <v>35000</v>
      </c>
      <c r="H18" s="18"/>
      <c r="I18" s="38">
        <v>2278</v>
      </c>
      <c r="J18" s="39">
        <f t="shared" si="0"/>
        <v>6.508571428571429</v>
      </c>
    </row>
    <row r="19" spans="1:10" ht="15">
      <c r="A19" s="15">
        <v>0</v>
      </c>
      <c r="B19" s="15">
        <v>1361</v>
      </c>
      <c r="C19" s="15" t="s">
        <v>15</v>
      </c>
      <c r="D19" s="18"/>
      <c r="E19" s="38">
        <v>10000</v>
      </c>
      <c r="G19" s="38">
        <v>10000</v>
      </c>
      <c r="H19" s="18"/>
      <c r="I19" s="38">
        <v>400</v>
      </c>
      <c r="J19" s="39">
        <f t="shared" si="0"/>
        <v>4</v>
      </c>
    </row>
    <row r="20" spans="1:10" ht="15">
      <c r="A20" s="15">
        <v>0</v>
      </c>
      <c r="B20" s="15">
        <v>1511</v>
      </c>
      <c r="C20" s="15" t="s">
        <v>16</v>
      </c>
      <c r="D20" s="18"/>
      <c r="E20" s="38">
        <v>115000</v>
      </c>
      <c r="G20" s="38">
        <v>115000</v>
      </c>
      <c r="H20" s="18"/>
      <c r="I20" s="38"/>
      <c r="J20" s="39">
        <f t="shared" si="0"/>
        <v>0</v>
      </c>
    </row>
    <row r="21" spans="1:10" ht="15">
      <c r="A21" s="15">
        <v>0</v>
      </c>
      <c r="B21" s="15">
        <v>4111</v>
      </c>
      <c r="C21" s="15" t="s">
        <v>110</v>
      </c>
      <c r="D21" s="18"/>
      <c r="E21" s="38"/>
      <c r="G21" s="38">
        <v>27300</v>
      </c>
      <c r="H21" s="18"/>
      <c r="I21" s="38">
        <v>27300</v>
      </c>
      <c r="J21" s="39">
        <f t="shared" si="0"/>
        <v>100</v>
      </c>
    </row>
    <row r="22" spans="1:10" ht="15">
      <c r="A22" s="15">
        <v>0</v>
      </c>
      <c r="B22" s="15">
        <v>4112</v>
      </c>
      <c r="C22" s="15" t="s">
        <v>17</v>
      </c>
      <c r="D22" s="18"/>
      <c r="E22" s="38">
        <v>54400</v>
      </c>
      <c r="G22" s="38">
        <v>54400</v>
      </c>
      <c r="H22" s="18"/>
      <c r="I22" s="38">
        <v>13599</v>
      </c>
      <c r="J22" s="39">
        <f>I22/G22*100</f>
        <v>24.99816176470588</v>
      </c>
    </row>
    <row r="23" spans="1:10" ht="15">
      <c r="A23" s="15">
        <v>0</v>
      </c>
      <c r="B23" s="15">
        <v>4213</v>
      </c>
      <c r="C23" s="15" t="s">
        <v>103</v>
      </c>
      <c r="D23" s="18"/>
      <c r="E23" s="38">
        <v>523000</v>
      </c>
      <c r="G23" s="38">
        <v>523000</v>
      </c>
      <c r="H23" s="18"/>
      <c r="I23" s="38"/>
      <c r="J23" s="39">
        <f t="shared" si="0"/>
        <v>0</v>
      </c>
    </row>
    <row r="25" spans="1:10" ht="15.75">
      <c r="A25" s="8">
        <v>0</v>
      </c>
      <c r="B25" s="8"/>
      <c r="C25" s="8" t="s">
        <v>18</v>
      </c>
      <c r="D25" s="18"/>
      <c r="E25" s="40">
        <f>SUM(E6:E23)</f>
        <v>2905700</v>
      </c>
      <c r="G25" s="45">
        <f>SUM(G6:G24)</f>
        <v>2933000</v>
      </c>
      <c r="H25" s="18"/>
      <c r="I25" s="45">
        <f>SUM(I6:I24)</f>
        <v>870496.9800000001</v>
      </c>
      <c r="J25" s="46">
        <f t="shared" si="0"/>
        <v>29.679406068871465</v>
      </c>
    </row>
    <row r="26" spans="1:10" ht="15.75">
      <c r="A26" s="8"/>
      <c r="B26" s="8"/>
      <c r="C26" s="8"/>
      <c r="D26" s="18"/>
      <c r="E26" s="40"/>
      <c r="G26" s="38"/>
      <c r="H26" s="18"/>
      <c r="I26" s="38"/>
      <c r="J26" s="39"/>
    </row>
    <row r="27" spans="1:10" ht="15">
      <c r="A27" s="15">
        <v>2212</v>
      </c>
      <c r="B27" s="15">
        <v>2111</v>
      </c>
      <c r="C27" s="15" t="s">
        <v>19</v>
      </c>
      <c r="D27" s="18"/>
      <c r="E27" s="38">
        <v>1500</v>
      </c>
      <c r="G27" s="38">
        <v>1500</v>
      </c>
      <c r="H27" s="18"/>
      <c r="I27" s="38">
        <v>1000</v>
      </c>
      <c r="J27" s="39">
        <f t="shared" si="0"/>
        <v>66.66666666666666</v>
      </c>
    </row>
    <row r="28" spans="1:10" ht="15.75">
      <c r="A28" s="8">
        <v>2212</v>
      </c>
      <c r="B28" s="8"/>
      <c r="C28" s="8" t="s">
        <v>20</v>
      </c>
      <c r="D28" s="18"/>
      <c r="E28" s="40">
        <f>SUM(E27:E27)</f>
        <v>1500</v>
      </c>
      <c r="G28" s="45">
        <f>SUM(G27)</f>
        <v>1500</v>
      </c>
      <c r="H28" s="29"/>
      <c r="I28" s="45">
        <f>SUM(I27)</f>
        <v>1000</v>
      </c>
      <c r="J28" s="46">
        <f t="shared" si="0"/>
        <v>66.66666666666666</v>
      </c>
    </row>
    <row r="29" spans="1:10" ht="15.75">
      <c r="A29" s="8"/>
      <c r="B29" s="8"/>
      <c r="C29" s="8"/>
      <c r="D29" s="18"/>
      <c r="E29" s="40"/>
      <c r="G29" s="38"/>
      <c r="H29" s="18"/>
      <c r="I29" s="38"/>
      <c r="J29" s="39"/>
    </row>
    <row r="30" spans="1:10" ht="15">
      <c r="A30" s="15">
        <v>3314</v>
      </c>
      <c r="B30" s="15">
        <v>2111</v>
      </c>
      <c r="C30" s="15" t="s">
        <v>19</v>
      </c>
      <c r="D30" s="18"/>
      <c r="E30" s="38">
        <v>1200</v>
      </c>
      <c r="G30" s="38">
        <v>1200</v>
      </c>
      <c r="H30" s="18"/>
      <c r="I30" s="38">
        <v>500</v>
      </c>
      <c r="J30" s="39">
        <f t="shared" si="0"/>
        <v>41.66666666666667</v>
      </c>
    </row>
    <row r="31" spans="1:10" s="48" customFormat="1" ht="15.75">
      <c r="A31" s="28">
        <v>3314</v>
      </c>
      <c r="B31" s="28"/>
      <c r="C31" s="28" t="s">
        <v>21</v>
      </c>
      <c r="D31" s="29"/>
      <c r="E31" s="45">
        <f>SUM(E30:E30)</f>
        <v>1200</v>
      </c>
      <c r="G31" s="45">
        <f>SUM(G30)</f>
        <v>1200</v>
      </c>
      <c r="H31" s="29"/>
      <c r="I31" s="45">
        <f>SUM(I30)</f>
        <v>500</v>
      </c>
      <c r="J31" s="46">
        <f t="shared" si="0"/>
        <v>41.66666666666667</v>
      </c>
    </row>
    <row r="32" spans="1:10" ht="15.75">
      <c r="A32" s="8"/>
      <c r="B32" s="8"/>
      <c r="C32" s="8"/>
      <c r="D32" s="18"/>
      <c r="E32" s="40"/>
      <c r="G32" s="38"/>
      <c r="H32" s="18"/>
      <c r="I32" s="45"/>
      <c r="J32" s="39"/>
    </row>
    <row r="33" spans="1:10" ht="15">
      <c r="A33" s="15">
        <v>3419</v>
      </c>
      <c r="B33" s="15">
        <v>2139</v>
      </c>
      <c r="C33" s="15" t="s">
        <v>83</v>
      </c>
      <c r="D33" s="18"/>
      <c r="E33" s="38">
        <v>8000</v>
      </c>
      <c r="F33" s="5"/>
      <c r="G33" s="38">
        <v>8000</v>
      </c>
      <c r="H33" s="18"/>
      <c r="I33" s="38"/>
      <c r="J33" s="39">
        <f t="shared" si="0"/>
        <v>0</v>
      </c>
    </row>
    <row r="34" spans="1:10" s="48" customFormat="1" ht="15.75">
      <c r="A34" s="28">
        <v>3419</v>
      </c>
      <c r="B34" s="28"/>
      <c r="C34" s="28" t="s">
        <v>22</v>
      </c>
      <c r="D34" s="29"/>
      <c r="E34" s="45">
        <f>SUM(E33:E33)</f>
        <v>8000</v>
      </c>
      <c r="G34" s="45">
        <f>SUM(G33:G33)</f>
        <v>8000</v>
      </c>
      <c r="H34" s="29"/>
      <c r="I34" s="45"/>
      <c r="J34" s="46">
        <f t="shared" si="0"/>
        <v>0</v>
      </c>
    </row>
    <row r="35" spans="1:10" ht="15.75">
      <c r="A35" s="8"/>
      <c r="B35" s="8"/>
      <c r="C35" s="8"/>
      <c r="D35" s="18"/>
      <c r="E35" s="40"/>
      <c r="G35" s="40"/>
      <c r="H35" s="18"/>
      <c r="I35" s="38"/>
      <c r="J35" s="39"/>
    </row>
    <row r="36" spans="1:10" ht="15">
      <c r="A36" s="26">
        <v>3429</v>
      </c>
      <c r="B36" s="26">
        <v>2132</v>
      </c>
      <c r="C36" s="26" t="s">
        <v>85</v>
      </c>
      <c r="D36" s="18"/>
      <c r="E36" s="41">
        <v>3000</v>
      </c>
      <c r="G36" s="41">
        <v>3000</v>
      </c>
      <c r="H36" s="18"/>
      <c r="I36" s="38">
        <v>300</v>
      </c>
      <c r="J36" s="39">
        <f t="shared" si="0"/>
        <v>10</v>
      </c>
    </row>
    <row r="37" spans="1:10" s="48" customFormat="1" ht="15.75">
      <c r="A37" s="28">
        <v>3429</v>
      </c>
      <c r="B37" s="28"/>
      <c r="C37" s="28" t="s">
        <v>86</v>
      </c>
      <c r="D37" s="29"/>
      <c r="E37" s="45">
        <f>SUM(E36:E36)</f>
        <v>3000</v>
      </c>
      <c r="G37" s="45">
        <f>SUM(G36:G36)</f>
        <v>3000</v>
      </c>
      <c r="H37" s="29"/>
      <c r="I37" s="45">
        <f>SUM(I36)</f>
        <v>300</v>
      </c>
      <c r="J37" s="46">
        <f t="shared" si="0"/>
        <v>10</v>
      </c>
    </row>
    <row r="38" spans="1:10" ht="15">
      <c r="A38" s="15"/>
      <c r="B38" s="15"/>
      <c r="C38" s="15"/>
      <c r="D38" s="15"/>
      <c r="E38" s="38"/>
      <c r="G38" s="38"/>
      <c r="H38" s="18"/>
      <c r="I38" s="38"/>
      <c r="J38" s="39"/>
    </row>
    <row r="39" spans="1:10" ht="15">
      <c r="A39" s="17">
        <v>3612</v>
      </c>
      <c r="B39" s="15">
        <v>2132</v>
      </c>
      <c r="C39" s="15" t="s">
        <v>23</v>
      </c>
      <c r="D39" s="15"/>
      <c r="E39" s="38">
        <v>9468</v>
      </c>
      <c r="G39" s="38">
        <v>9468</v>
      </c>
      <c r="H39" s="18"/>
      <c r="I39" s="38">
        <v>2367</v>
      </c>
      <c r="J39" s="39">
        <f t="shared" si="0"/>
        <v>25</v>
      </c>
    </row>
    <row r="40" spans="1:10" s="48" customFormat="1" ht="15.75">
      <c r="A40" s="28">
        <v>3612</v>
      </c>
      <c r="B40" s="28"/>
      <c r="C40" s="28" t="s">
        <v>24</v>
      </c>
      <c r="D40" s="28"/>
      <c r="E40" s="45">
        <f>SUM(E39:E39)</f>
        <v>9468</v>
      </c>
      <c r="G40" s="45">
        <f>SUM(G39:G39)</f>
        <v>9468</v>
      </c>
      <c r="H40" s="29"/>
      <c r="I40" s="45">
        <f>SUM(I39)</f>
        <v>2367</v>
      </c>
      <c r="J40" s="46">
        <f t="shared" si="0"/>
        <v>25</v>
      </c>
    </row>
    <row r="41" spans="1:10" ht="15">
      <c r="A41" s="15"/>
      <c r="B41" s="15"/>
      <c r="C41" s="15"/>
      <c r="D41" s="15"/>
      <c r="E41" s="38"/>
      <c r="G41" s="38"/>
      <c r="H41" s="18"/>
      <c r="I41" s="38"/>
      <c r="J41" s="39"/>
    </row>
    <row r="42" spans="1:10" ht="15">
      <c r="A42" s="15">
        <v>3613</v>
      </c>
      <c r="B42" s="15">
        <v>2111</v>
      </c>
      <c r="C42" s="15" t="s">
        <v>19</v>
      </c>
      <c r="D42" s="15"/>
      <c r="E42" s="38">
        <v>5500</v>
      </c>
      <c r="G42" s="38">
        <v>5500</v>
      </c>
      <c r="H42" s="18"/>
      <c r="I42" s="38"/>
      <c r="J42" s="39">
        <f t="shared" si="0"/>
        <v>0</v>
      </c>
    </row>
    <row r="43" spans="1:10" ht="15">
      <c r="A43" s="17">
        <v>3613</v>
      </c>
      <c r="B43" s="15">
        <v>2132</v>
      </c>
      <c r="C43" s="15" t="s">
        <v>25</v>
      </c>
      <c r="D43" s="15"/>
      <c r="E43" s="38">
        <v>80000</v>
      </c>
      <c r="G43" s="38">
        <v>80000</v>
      </c>
      <c r="H43" s="18"/>
      <c r="I43" s="38">
        <v>18624.5</v>
      </c>
      <c r="J43" s="39">
        <f t="shared" si="0"/>
        <v>23.280625</v>
      </c>
    </row>
    <row r="44" spans="1:10" s="48" customFormat="1" ht="15.75">
      <c r="A44" s="28">
        <v>3613</v>
      </c>
      <c r="B44" s="28"/>
      <c r="C44" s="28" t="s">
        <v>26</v>
      </c>
      <c r="D44" s="28"/>
      <c r="E44" s="45">
        <f>SUM(E42:E43)</f>
        <v>85500</v>
      </c>
      <c r="G44" s="45">
        <f>SUM(G42:G43)</f>
        <v>85500</v>
      </c>
      <c r="H44" s="29"/>
      <c r="I44" s="45">
        <f>SUM(I42:I43)</f>
        <v>18624.5</v>
      </c>
      <c r="J44" s="46">
        <f t="shared" si="0"/>
        <v>21.783040935672517</v>
      </c>
    </row>
    <row r="45" spans="1:10" ht="15">
      <c r="A45" s="15"/>
      <c r="B45" s="15"/>
      <c r="C45" s="15"/>
      <c r="D45" s="15"/>
      <c r="E45" s="38"/>
      <c r="G45" s="38"/>
      <c r="H45" s="18"/>
      <c r="I45" s="38"/>
      <c r="J45" s="39"/>
    </row>
    <row r="46" spans="1:10" ht="15">
      <c r="A46" s="15">
        <v>3722</v>
      </c>
      <c r="B46" s="15">
        <v>2111</v>
      </c>
      <c r="C46" s="15" t="s">
        <v>19</v>
      </c>
      <c r="D46" s="15"/>
      <c r="E46" s="38">
        <v>4500</v>
      </c>
      <c r="G46" s="38">
        <v>4500</v>
      </c>
      <c r="H46" s="18"/>
      <c r="I46" s="38">
        <v>1485</v>
      </c>
      <c r="J46" s="39">
        <f t="shared" si="0"/>
        <v>33</v>
      </c>
    </row>
    <row r="47" spans="1:10" s="48" customFormat="1" ht="15.75">
      <c r="A47" s="28">
        <v>3722</v>
      </c>
      <c r="B47" s="28"/>
      <c r="C47" s="28" t="s">
        <v>27</v>
      </c>
      <c r="D47" s="28"/>
      <c r="E47" s="45">
        <f>SUM(E46)</f>
        <v>4500</v>
      </c>
      <c r="G47" s="45">
        <f>SUM(G46)</f>
        <v>4500</v>
      </c>
      <c r="H47" s="29"/>
      <c r="I47" s="45">
        <f>SUM(I46)</f>
        <v>1485</v>
      </c>
      <c r="J47" s="46">
        <f t="shared" si="0"/>
        <v>33</v>
      </c>
    </row>
    <row r="48" spans="1:10" ht="15.75">
      <c r="A48" s="8"/>
      <c r="B48" s="8"/>
      <c r="C48" s="8"/>
      <c r="D48" s="15"/>
      <c r="E48" s="40"/>
      <c r="G48" s="40"/>
      <c r="H48" s="18"/>
      <c r="I48" s="38"/>
      <c r="J48" s="39"/>
    </row>
    <row r="49" spans="1:10" ht="15">
      <c r="A49" s="26">
        <v>3725</v>
      </c>
      <c r="B49" s="26">
        <v>2324</v>
      </c>
      <c r="C49" s="26" t="s">
        <v>87</v>
      </c>
      <c r="D49" s="15"/>
      <c r="E49" s="41">
        <v>13000</v>
      </c>
      <c r="G49" s="41">
        <v>13000</v>
      </c>
      <c r="H49" s="18"/>
      <c r="I49" s="38">
        <v>5027</v>
      </c>
      <c r="J49" s="39">
        <f t="shared" si="0"/>
        <v>38.669230769230765</v>
      </c>
    </row>
    <row r="50" spans="1:10" s="48" customFormat="1" ht="15.75">
      <c r="A50" s="28">
        <v>3725</v>
      </c>
      <c r="B50" s="28"/>
      <c r="C50" s="28" t="s">
        <v>88</v>
      </c>
      <c r="D50" s="28"/>
      <c r="E50" s="45">
        <f>SUM(E49)</f>
        <v>13000</v>
      </c>
      <c r="G50" s="45">
        <f>SUM(G49)</f>
        <v>13000</v>
      </c>
      <c r="H50" s="29"/>
      <c r="I50" s="45">
        <f>SUM(I49)</f>
        <v>5027</v>
      </c>
      <c r="J50" s="46">
        <f t="shared" si="0"/>
        <v>38.669230769230765</v>
      </c>
    </row>
    <row r="51" spans="1:10" ht="15">
      <c r="A51" s="15"/>
      <c r="B51" s="15"/>
      <c r="C51" s="15"/>
      <c r="D51" s="15"/>
      <c r="E51" s="38"/>
      <c r="G51" s="38"/>
      <c r="H51" s="18"/>
      <c r="I51" s="38"/>
      <c r="J51" s="39"/>
    </row>
    <row r="52" spans="1:10" ht="15">
      <c r="A52" s="15">
        <v>6171</v>
      </c>
      <c r="B52" s="15">
        <v>2111</v>
      </c>
      <c r="C52" s="15" t="s">
        <v>19</v>
      </c>
      <c r="D52" s="15"/>
      <c r="E52" s="38">
        <v>5000</v>
      </c>
      <c r="G52" s="38">
        <v>5000</v>
      </c>
      <c r="H52" s="18"/>
      <c r="I52" s="38">
        <v>1622</v>
      </c>
      <c r="J52" s="39">
        <f t="shared" si="0"/>
        <v>32.440000000000005</v>
      </c>
    </row>
    <row r="53" spans="1:10" ht="15">
      <c r="A53" s="15">
        <v>6171</v>
      </c>
      <c r="B53" s="17">
        <v>2131</v>
      </c>
      <c r="C53" s="17" t="s">
        <v>28</v>
      </c>
      <c r="D53" s="17"/>
      <c r="E53" s="42">
        <v>11000</v>
      </c>
      <c r="G53" s="42">
        <v>11000</v>
      </c>
      <c r="H53" s="18"/>
      <c r="I53" s="38"/>
      <c r="J53" s="39">
        <f t="shared" si="0"/>
        <v>0</v>
      </c>
    </row>
    <row r="54" spans="1:10" s="48" customFormat="1" ht="15.75">
      <c r="A54" s="34">
        <v>6171</v>
      </c>
      <c r="B54" s="34"/>
      <c r="C54" s="34" t="s">
        <v>29</v>
      </c>
      <c r="D54" s="34"/>
      <c r="E54" s="44">
        <v>16000</v>
      </c>
      <c r="F54" s="49"/>
      <c r="G54" s="44">
        <v>16000</v>
      </c>
      <c r="H54" s="29"/>
      <c r="I54" s="45">
        <f>SUM(I52:I53)</f>
        <v>1622</v>
      </c>
      <c r="J54" s="46">
        <f t="shared" si="0"/>
        <v>10.137500000000001</v>
      </c>
    </row>
    <row r="55" spans="1:10" ht="15">
      <c r="A55" s="25"/>
      <c r="B55" s="25"/>
      <c r="C55" s="25"/>
      <c r="D55" s="25"/>
      <c r="E55" s="43"/>
      <c r="F55" s="6"/>
      <c r="G55" s="43"/>
      <c r="H55" s="18"/>
      <c r="I55" s="38"/>
      <c r="J55" s="39"/>
    </row>
    <row r="56" spans="1:10" ht="15">
      <c r="A56" s="25">
        <v>6310</v>
      </c>
      <c r="B56" s="25">
        <v>2141</v>
      </c>
      <c r="C56" s="25" t="s">
        <v>30</v>
      </c>
      <c r="D56" s="25"/>
      <c r="E56" s="43">
        <v>1000</v>
      </c>
      <c r="F56" s="6"/>
      <c r="G56" s="43">
        <v>1000</v>
      </c>
      <c r="H56" s="18"/>
      <c r="I56" s="38">
        <v>3459.5</v>
      </c>
      <c r="J56" s="39">
        <f t="shared" si="0"/>
        <v>345.95</v>
      </c>
    </row>
    <row r="57" spans="1:10" s="48" customFormat="1" ht="15.75">
      <c r="A57" s="34">
        <v>6310</v>
      </c>
      <c r="B57" s="34"/>
      <c r="C57" s="34" t="s">
        <v>31</v>
      </c>
      <c r="D57" s="34"/>
      <c r="E57" s="44">
        <f>SUM(E56)</f>
        <v>1000</v>
      </c>
      <c r="F57" s="49"/>
      <c r="G57" s="44">
        <f>SUM(G56)</f>
        <v>1000</v>
      </c>
      <c r="H57" s="29"/>
      <c r="I57" s="45">
        <f>SUM(I56:I56)</f>
        <v>3459.5</v>
      </c>
      <c r="J57" s="46">
        <f t="shared" si="0"/>
        <v>345.95</v>
      </c>
    </row>
    <row r="58" spans="1:10" ht="15">
      <c r="A58" s="25"/>
      <c r="B58" s="25"/>
      <c r="C58" s="25"/>
      <c r="D58" s="25"/>
      <c r="E58" s="43"/>
      <c r="F58" s="6"/>
      <c r="G58" s="38"/>
      <c r="H58" s="18"/>
      <c r="I58" s="38"/>
      <c r="J58" s="39"/>
    </row>
    <row r="59" spans="1:10" ht="15.75">
      <c r="A59" s="35"/>
      <c r="B59" s="25"/>
      <c r="C59" s="35"/>
      <c r="D59" s="25"/>
      <c r="E59" s="44"/>
      <c r="F59" s="6"/>
      <c r="G59" s="38"/>
      <c r="H59" s="18"/>
      <c r="I59" s="38"/>
      <c r="J59" s="39"/>
    </row>
    <row r="60" spans="1:10" ht="15">
      <c r="A60" s="25"/>
      <c r="B60" s="25"/>
      <c r="C60" s="25"/>
      <c r="D60" s="25"/>
      <c r="E60" s="43"/>
      <c r="F60" s="6"/>
      <c r="G60" s="38"/>
      <c r="H60" s="18"/>
      <c r="I60" s="38"/>
      <c r="J60" s="39"/>
    </row>
    <row r="61" spans="1:10" s="48" customFormat="1" ht="15.75">
      <c r="A61" s="34"/>
      <c r="B61" s="34">
        <v>8115</v>
      </c>
      <c r="C61" s="34" t="s">
        <v>102</v>
      </c>
      <c r="D61" s="34"/>
      <c r="E61" s="44">
        <v>1394090</v>
      </c>
      <c r="F61" s="49"/>
      <c r="G61" s="45">
        <v>1405034.4</v>
      </c>
      <c r="H61" s="29"/>
      <c r="I61" s="45">
        <v>1147896.11</v>
      </c>
      <c r="J61" s="46">
        <f>I61/G61*100</f>
        <v>81.69879043530894</v>
      </c>
    </row>
    <row r="62" spans="1:10" ht="15.75">
      <c r="A62" s="25"/>
      <c r="B62" s="66"/>
      <c r="C62" s="67"/>
      <c r="D62" s="68"/>
      <c r="E62" s="69"/>
      <c r="G62" s="39"/>
      <c r="I62" s="39"/>
      <c r="J62" s="39"/>
    </row>
    <row r="63" spans="1:10" ht="6.75" customHeight="1">
      <c r="A63" s="25"/>
      <c r="B63" s="25"/>
      <c r="C63" s="25"/>
      <c r="D63" s="25"/>
      <c r="E63" s="25"/>
      <c r="G63" s="33"/>
      <c r="J63" s="39"/>
    </row>
    <row r="64" spans="1:10" ht="18">
      <c r="A64" s="15"/>
      <c r="B64" s="11" t="s">
        <v>79</v>
      </c>
      <c r="C64" s="15"/>
      <c r="D64" s="15"/>
      <c r="E64" s="7">
        <f>SUM(E57,E54,E47,E44,E40,E34,E31,E28,E25,E50,E37,E59,E61)</f>
        <v>4442958</v>
      </c>
      <c r="G64" s="63">
        <f>SUM(G61,G57,G54,G50,G47,G44,G40,G37,G34,G31,G28,G25)</f>
        <v>4481202.4</v>
      </c>
      <c r="H64" s="63"/>
      <c r="I64" s="63">
        <f>SUM(I61,I57,I54,I50,I47,I44,I40,I37,I34,I31,I28,I25)</f>
        <v>2052778.0900000003</v>
      </c>
      <c r="J64" s="39">
        <f>I64/G64*100</f>
        <v>45.80864479586997</v>
      </c>
    </row>
    <row r="68" ht="9.75" customHeight="1"/>
    <row r="69" ht="15.75">
      <c r="A69" s="24"/>
    </row>
    <row r="70" ht="17.25" customHeight="1">
      <c r="A70" s="24"/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  <col min="6" max="6" width="5.625" style="0" customWidth="1"/>
    <col min="7" max="7" width="19.375" style="0" customWidth="1"/>
    <col min="8" max="8" width="4.875" style="0" customWidth="1"/>
    <col min="9" max="9" width="15.625" style="0" customWidth="1"/>
    <col min="10" max="10" width="8.125" style="39" customWidth="1"/>
  </cols>
  <sheetData>
    <row r="1" spans="1:5" ht="18.75" customHeight="1">
      <c r="A1" s="64" t="s">
        <v>114</v>
      </c>
      <c r="B1" s="64"/>
      <c r="C1" s="64"/>
      <c r="D1" s="64"/>
      <c r="E1" s="64"/>
    </row>
    <row r="2" spans="1:5" ht="26.25" customHeight="1">
      <c r="A2" s="65" t="s">
        <v>0</v>
      </c>
      <c r="B2" s="65"/>
      <c r="C2" s="65"/>
      <c r="D2" s="65"/>
      <c r="E2" s="65"/>
    </row>
    <row r="3" spans="2:10" ht="27" customHeight="1">
      <c r="B3" s="8" t="s">
        <v>32</v>
      </c>
      <c r="E3" s="36" t="s">
        <v>108</v>
      </c>
      <c r="F3" s="50"/>
      <c r="G3" s="36" t="s">
        <v>115</v>
      </c>
      <c r="H3" s="36"/>
      <c r="I3" s="36" t="s">
        <v>114</v>
      </c>
      <c r="J3" s="56" t="s">
        <v>109</v>
      </c>
    </row>
    <row r="4" spans="2:6" ht="9" customHeight="1">
      <c r="B4" s="3"/>
      <c r="E4" s="2"/>
      <c r="F4" s="9"/>
    </row>
    <row r="5" spans="1:9" ht="15">
      <c r="A5" s="16" t="s">
        <v>2</v>
      </c>
      <c r="B5" s="16" t="s">
        <v>3</v>
      </c>
      <c r="C5" s="15"/>
      <c r="D5" s="15"/>
      <c r="E5" s="51"/>
      <c r="F5" s="51"/>
      <c r="G5" s="38"/>
      <c r="H5" s="38"/>
      <c r="I5" s="38"/>
    </row>
    <row r="6" spans="1:9" ht="15">
      <c r="A6" s="15">
        <v>2219</v>
      </c>
      <c r="B6" s="17">
        <v>5021</v>
      </c>
      <c r="C6" s="15" t="s">
        <v>39</v>
      </c>
      <c r="D6" s="15"/>
      <c r="E6" s="42">
        <v>5000</v>
      </c>
      <c r="F6" s="38"/>
      <c r="G6" s="38">
        <v>5000</v>
      </c>
      <c r="H6" s="38"/>
      <c r="I6" s="38"/>
    </row>
    <row r="7" spans="1:9" ht="15">
      <c r="A7" s="15">
        <v>2219</v>
      </c>
      <c r="B7" s="17">
        <v>5139</v>
      </c>
      <c r="C7" s="15" t="s">
        <v>51</v>
      </c>
      <c r="D7" s="15"/>
      <c r="E7" s="42"/>
      <c r="F7" s="38"/>
      <c r="G7" s="38"/>
      <c r="H7" s="38"/>
      <c r="I7" s="38">
        <v>1000</v>
      </c>
    </row>
    <row r="8" spans="1:9" ht="15">
      <c r="A8" s="15">
        <v>2219</v>
      </c>
      <c r="B8" s="17">
        <v>5169</v>
      </c>
      <c r="C8" s="15" t="s">
        <v>44</v>
      </c>
      <c r="D8" s="15"/>
      <c r="E8" s="38">
        <v>40000</v>
      </c>
      <c r="F8" s="38"/>
      <c r="G8" s="38">
        <v>40000</v>
      </c>
      <c r="H8" s="38"/>
      <c r="I8" s="38"/>
    </row>
    <row r="9" spans="1:9" ht="15">
      <c r="A9" s="15">
        <v>2219</v>
      </c>
      <c r="B9" s="15">
        <v>5171</v>
      </c>
      <c r="C9" s="15" t="s">
        <v>43</v>
      </c>
      <c r="D9" s="15"/>
      <c r="E9" s="38">
        <v>17000</v>
      </c>
      <c r="F9" s="38"/>
      <c r="G9" s="38">
        <v>17000</v>
      </c>
      <c r="H9" s="38"/>
      <c r="I9" s="38"/>
    </row>
    <row r="10" spans="1:10" ht="15">
      <c r="A10" s="15">
        <v>2219</v>
      </c>
      <c r="B10" s="17">
        <v>6121</v>
      </c>
      <c r="C10" s="15" t="s">
        <v>33</v>
      </c>
      <c r="D10" s="15"/>
      <c r="E10" s="42">
        <v>1817527</v>
      </c>
      <c r="F10" s="38"/>
      <c r="G10" s="38">
        <v>1817527</v>
      </c>
      <c r="H10" s="38"/>
      <c r="I10" s="38">
        <v>1233160.7</v>
      </c>
      <c r="J10" s="39">
        <f aca="true" t="shared" si="0" ref="J10:J66">I10/G10*100</f>
        <v>67.84827405590123</v>
      </c>
    </row>
    <row r="11" spans="1:10" s="48" customFormat="1" ht="15.75">
      <c r="A11" s="28">
        <v>2219</v>
      </c>
      <c r="B11" s="28"/>
      <c r="C11" s="28" t="s">
        <v>106</v>
      </c>
      <c r="D11" s="28"/>
      <c r="E11" s="45">
        <f>SUM(E6:E10)</f>
        <v>1879527</v>
      </c>
      <c r="F11" s="45"/>
      <c r="G11" s="45">
        <f>SUM(G6:G10)</f>
        <v>1879527</v>
      </c>
      <c r="H11" s="45"/>
      <c r="I11" s="45">
        <f>SUM(I6:I10)</f>
        <v>1234160.7</v>
      </c>
      <c r="J11" s="46">
        <f t="shared" si="0"/>
        <v>65.66336636824052</v>
      </c>
    </row>
    <row r="12" spans="1:9" ht="15">
      <c r="A12" s="15"/>
      <c r="B12" s="17"/>
      <c r="C12" s="15"/>
      <c r="D12" s="15"/>
      <c r="E12" s="38"/>
      <c r="F12" s="38"/>
      <c r="G12" s="38"/>
      <c r="H12" s="38"/>
      <c r="I12" s="38"/>
    </row>
    <row r="13" spans="1:10" ht="15">
      <c r="A13" s="15">
        <v>2221</v>
      </c>
      <c r="B13" s="17">
        <v>5323</v>
      </c>
      <c r="C13" s="15" t="s">
        <v>82</v>
      </c>
      <c r="D13" s="15"/>
      <c r="E13" s="42">
        <v>28000</v>
      </c>
      <c r="F13" s="38"/>
      <c r="G13" s="38">
        <v>28000</v>
      </c>
      <c r="H13" s="38"/>
      <c r="I13" s="38">
        <v>25380</v>
      </c>
      <c r="J13" s="39">
        <f t="shared" si="0"/>
        <v>90.64285714285715</v>
      </c>
    </row>
    <row r="14" spans="1:10" s="48" customFormat="1" ht="15.75">
      <c r="A14" s="28">
        <v>2221</v>
      </c>
      <c r="B14" s="28"/>
      <c r="C14" s="28" t="s">
        <v>34</v>
      </c>
      <c r="D14" s="28"/>
      <c r="E14" s="45">
        <f>SUM(E13)</f>
        <v>28000</v>
      </c>
      <c r="F14" s="45"/>
      <c r="G14" s="45">
        <f>SUM(G13)</f>
        <v>28000</v>
      </c>
      <c r="H14" s="45"/>
      <c r="I14" s="45">
        <f>SUM(I13)</f>
        <v>25380</v>
      </c>
      <c r="J14" s="46">
        <f t="shared" si="0"/>
        <v>90.64285714285715</v>
      </c>
    </row>
    <row r="15" spans="1:9" ht="15">
      <c r="A15" s="15"/>
      <c r="B15" s="15"/>
      <c r="C15" s="15"/>
      <c r="D15" s="15"/>
      <c r="E15" s="52"/>
      <c r="F15" s="38"/>
      <c r="G15" s="38"/>
      <c r="H15" s="38"/>
      <c r="I15" s="38"/>
    </row>
    <row r="16" spans="1:10" ht="15">
      <c r="A16" s="15">
        <v>3111</v>
      </c>
      <c r="B16" s="15">
        <v>5321</v>
      </c>
      <c r="C16" s="15" t="s">
        <v>35</v>
      </c>
      <c r="D16" s="15"/>
      <c r="E16" s="38">
        <v>78000</v>
      </c>
      <c r="F16" s="38"/>
      <c r="G16" s="38">
        <v>78000</v>
      </c>
      <c r="H16" s="38"/>
      <c r="I16" s="38"/>
      <c r="J16" s="39">
        <f t="shared" si="0"/>
        <v>0</v>
      </c>
    </row>
    <row r="17" spans="1:10" s="48" customFormat="1" ht="15.75">
      <c r="A17" s="28">
        <v>3111</v>
      </c>
      <c r="B17" s="28"/>
      <c r="C17" s="28" t="s">
        <v>36</v>
      </c>
      <c r="D17" s="28"/>
      <c r="E17" s="45">
        <f>SUM(E16)</f>
        <v>78000</v>
      </c>
      <c r="F17" s="45"/>
      <c r="G17" s="45">
        <f>SUM(G16)</f>
        <v>78000</v>
      </c>
      <c r="H17" s="45"/>
      <c r="I17" s="45"/>
      <c r="J17" s="46">
        <f t="shared" si="0"/>
        <v>0</v>
      </c>
    </row>
    <row r="18" spans="1:9" ht="15">
      <c r="A18" s="15"/>
      <c r="B18" s="15"/>
      <c r="C18" s="15"/>
      <c r="D18" s="15"/>
      <c r="E18" s="38"/>
      <c r="F18" s="38"/>
      <c r="G18" s="38"/>
      <c r="H18" s="38"/>
      <c r="I18" s="38"/>
    </row>
    <row r="19" spans="1:10" ht="15">
      <c r="A19" s="15">
        <v>3113</v>
      </c>
      <c r="B19" s="17">
        <v>5321</v>
      </c>
      <c r="C19" s="15" t="s">
        <v>37</v>
      </c>
      <c r="D19" s="15"/>
      <c r="E19" s="38">
        <v>72000</v>
      </c>
      <c r="F19" s="38"/>
      <c r="G19" s="38">
        <v>72000</v>
      </c>
      <c r="H19" s="38"/>
      <c r="I19" s="38"/>
      <c r="J19" s="39">
        <f t="shared" si="0"/>
        <v>0</v>
      </c>
    </row>
    <row r="20" spans="1:10" s="48" customFormat="1" ht="15.75">
      <c r="A20" s="28">
        <v>3113</v>
      </c>
      <c r="B20" s="28"/>
      <c r="C20" s="28" t="s">
        <v>38</v>
      </c>
      <c r="D20" s="28"/>
      <c r="E20" s="45">
        <v>72000</v>
      </c>
      <c r="F20" s="45"/>
      <c r="G20" s="45">
        <f>SUM(G19)</f>
        <v>72000</v>
      </c>
      <c r="H20" s="45"/>
      <c r="I20" s="45"/>
      <c r="J20" s="46">
        <f t="shared" si="0"/>
        <v>0</v>
      </c>
    </row>
    <row r="21" spans="1:9" ht="15">
      <c r="A21" s="15"/>
      <c r="B21" s="15"/>
      <c r="C21" s="15"/>
      <c r="D21" s="15"/>
      <c r="E21" s="38"/>
      <c r="F21" s="38"/>
      <c r="G21" s="38"/>
      <c r="H21" s="38"/>
      <c r="I21" s="38"/>
    </row>
    <row r="22" spans="1:10" ht="15">
      <c r="A22" s="15">
        <v>3314</v>
      </c>
      <c r="B22" s="15">
        <v>5021</v>
      </c>
      <c r="C22" s="15" t="s">
        <v>39</v>
      </c>
      <c r="D22" s="15"/>
      <c r="E22" s="38">
        <v>12000</v>
      </c>
      <c r="F22" s="38"/>
      <c r="G22" s="38">
        <v>12000</v>
      </c>
      <c r="H22" s="38"/>
      <c r="I22" s="38">
        <v>3000</v>
      </c>
      <c r="J22" s="39">
        <f t="shared" si="0"/>
        <v>25</v>
      </c>
    </row>
    <row r="23" spans="1:10" ht="15">
      <c r="A23" s="15">
        <v>3314</v>
      </c>
      <c r="B23" s="17">
        <v>5136</v>
      </c>
      <c r="C23" s="17" t="s">
        <v>42</v>
      </c>
      <c r="D23" s="15"/>
      <c r="E23" s="38">
        <v>8000</v>
      </c>
      <c r="F23" s="38"/>
      <c r="G23" s="38">
        <v>8000</v>
      </c>
      <c r="H23" s="38"/>
      <c r="I23" s="38">
        <v>1502</v>
      </c>
      <c r="J23" s="39">
        <f t="shared" si="0"/>
        <v>18.775</v>
      </c>
    </row>
    <row r="24" spans="1:10" ht="15">
      <c r="A24" s="15">
        <v>3314</v>
      </c>
      <c r="B24" s="17">
        <v>5139</v>
      </c>
      <c r="C24" s="17" t="s">
        <v>51</v>
      </c>
      <c r="D24" s="15"/>
      <c r="E24" s="38">
        <v>1000</v>
      </c>
      <c r="F24" s="38"/>
      <c r="G24" s="38">
        <v>1000</v>
      </c>
      <c r="H24" s="38"/>
      <c r="I24" s="38"/>
      <c r="J24" s="39">
        <f t="shared" si="0"/>
        <v>0</v>
      </c>
    </row>
    <row r="25" spans="1:9" ht="15">
      <c r="A25" s="15">
        <v>3314</v>
      </c>
      <c r="B25" s="17">
        <v>5169</v>
      </c>
      <c r="C25" s="17" t="s">
        <v>44</v>
      </c>
      <c r="D25" s="15"/>
      <c r="E25" s="38"/>
      <c r="F25" s="38"/>
      <c r="G25" s="38"/>
      <c r="H25" s="38"/>
      <c r="I25" s="38">
        <v>1694</v>
      </c>
    </row>
    <row r="26" spans="1:10" ht="15">
      <c r="A26" s="15">
        <v>3314</v>
      </c>
      <c r="B26" s="17">
        <v>5171</v>
      </c>
      <c r="C26" s="17" t="s">
        <v>43</v>
      </c>
      <c r="D26" s="15"/>
      <c r="E26" s="38">
        <v>1000</v>
      </c>
      <c r="F26" s="38"/>
      <c r="G26" s="42">
        <v>1000</v>
      </c>
      <c r="H26" s="42"/>
      <c r="I26" s="38"/>
      <c r="J26" s="39">
        <f t="shared" si="0"/>
        <v>0</v>
      </c>
    </row>
    <row r="27" spans="1:10" s="48" customFormat="1" ht="15.75">
      <c r="A27" s="28">
        <v>3314</v>
      </c>
      <c r="B27" s="28"/>
      <c r="C27" s="28" t="s">
        <v>21</v>
      </c>
      <c r="D27" s="28"/>
      <c r="E27" s="57">
        <f>SUM(E22:E26)</f>
        <v>22000</v>
      </c>
      <c r="F27" s="45"/>
      <c r="G27" s="45">
        <f>SUM(G22:G26)</f>
        <v>22000</v>
      </c>
      <c r="H27" s="45"/>
      <c r="I27" s="45">
        <f>SUM(I22:I26)</f>
        <v>6196</v>
      </c>
      <c r="J27" s="46">
        <f t="shared" si="0"/>
        <v>28.163636363636364</v>
      </c>
    </row>
    <row r="28" spans="1:9" ht="15">
      <c r="A28" s="15"/>
      <c r="B28" s="15"/>
      <c r="C28" s="15"/>
      <c r="D28" s="15"/>
      <c r="E28" s="38"/>
      <c r="F28" s="38"/>
      <c r="G28" s="38"/>
      <c r="H28" s="38"/>
      <c r="I28" s="38"/>
    </row>
    <row r="29" spans="1:10" ht="15">
      <c r="A29" s="15">
        <v>3319</v>
      </c>
      <c r="B29" s="15">
        <v>5139</v>
      </c>
      <c r="C29" s="15" t="s">
        <v>51</v>
      </c>
      <c r="D29" s="15"/>
      <c r="E29" s="38">
        <v>2000</v>
      </c>
      <c r="F29" s="38"/>
      <c r="G29" s="38">
        <v>2000</v>
      </c>
      <c r="H29" s="38"/>
      <c r="I29" s="38"/>
      <c r="J29" s="39">
        <f t="shared" si="0"/>
        <v>0</v>
      </c>
    </row>
    <row r="30" spans="1:10" ht="15">
      <c r="A30" s="15">
        <v>3319</v>
      </c>
      <c r="B30" s="15">
        <v>5169</v>
      </c>
      <c r="C30" s="15" t="s">
        <v>44</v>
      </c>
      <c r="D30" s="15"/>
      <c r="E30" s="38">
        <v>32000</v>
      </c>
      <c r="F30" s="38"/>
      <c r="G30" s="38">
        <v>32000</v>
      </c>
      <c r="H30" s="38"/>
      <c r="I30" s="38"/>
      <c r="J30" s="39">
        <f t="shared" si="0"/>
        <v>0</v>
      </c>
    </row>
    <row r="31" spans="1:10" ht="15">
      <c r="A31" s="15">
        <v>3319</v>
      </c>
      <c r="B31" s="15">
        <v>5175</v>
      </c>
      <c r="C31" s="15" t="s">
        <v>45</v>
      </c>
      <c r="D31" s="15"/>
      <c r="E31" s="38">
        <v>8000</v>
      </c>
      <c r="F31" s="38"/>
      <c r="G31" s="38">
        <v>8000</v>
      </c>
      <c r="H31" s="38"/>
      <c r="I31" s="38">
        <v>100</v>
      </c>
      <c r="J31" s="39">
        <f t="shared" si="0"/>
        <v>1.25</v>
      </c>
    </row>
    <row r="32" spans="1:10" ht="15">
      <c r="A32" s="15">
        <v>3319</v>
      </c>
      <c r="B32" s="15">
        <v>5194</v>
      </c>
      <c r="C32" s="15" t="s">
        <v>46</v>
      </c>
      <c r="D32" s="15"/>
      <c r="E32" s="38">
        <v>16000</v>
      </c>
      <c r="F32" s="38"/>
      <c r="G32" s="38">
        <v>16000</v>
      </c>
      <c r="H32" s="38"/>
      <c r="I32" s="38">
        <v>4043</v>
      </c>
      <c r="J32" s="39">
        <f t="shared" si="0"/>
        <v>25.26875</v>
      </c>
    </row>
    <row r="33" spans="1:10" s="48" customFormat="1" ht="15.75">
      <c r="A33" s="28">
        <v>3319</v>
      </c>
      <c r="B33" s="28"/>
      <c r="C33" s="28" t="s">
        <v>47</v>
      </c>
      <c r="D33" s="28"/>
      <c r="E33" s="57">
        <f>SUM(E29:E32)</f>
        <v>58000</v>
      </c>
      <c r="F33" s="45"/>
      <c r="G33" s="45">
        <f>SUM(G29:G32)</f>
        <v>58000</v>
      </c>
      <c r="H33" s="45"/>
      <c r="I33" s="45">
        <f>SUM(I29:I32)</f>
        <v>4143</v>
      </c>
      <c r="J33" s="46">
        <f t="shared" si="0"/>
        <v>7.143103448275862</v>
      </c>
    </row>
    <row r="34" spans="1:9" ht="15.75">
      <c r="A34" s="8"/>
      <c r="B34" s="8"/>
      <c r="C34" s="8"/>
      <c r="D34" s="8"/>
      <c r="E34" s="53"/>
      <c r="F34" s="40"/>
      <c r="G34" s="38"/>
      <c r="H34" s="38"/>
      <c r="I34" s="38"/>
    </row>
    <row r="35" spans="1:10" ht="15.75">
      <c r="A35" s="26">
        <v>3326</v>
      </c>
      <c r="B35" s="26">
        <v>6121</v>
      </c>
      <c r="C35" s="26" t="s">
        <v>74</v>
      </c>
      <c r="D35" s="8"/>
      <c r="E35" s="42">
        <v>260431</v>
      </c>
      <c r="F35" s="40"/>
      <c r="G35" s="38">
        <v>260431</v>
      </c>
      <c r="H35" s="38"/>
      <c r="I35" s="38">
        <v>265655.7</v>
      </c>
      <c r="J35" s="39">
        <f t="shared" si="0"/>
        <v>102.00617438016212</v>
      </c>
    </row>
    <row r="36" spans="1:10" s="48" customFormat="1" ht="15.75">
      <c r="A36" s="28">
        <v>3326</v>
      </c>
      <c r="B36" s="28"/>
      <c r="C36" s="27" t="s">
        <v>89</v>
      </c>
      <c r="D36" s="27"/>
      <c r="E36" s="57">
        <f>SUM(E35)</f>
        <v>260431</v>
      </c>
      <c r="F36" s="45"/>
      <c r="G36" s="45">
        <f>SUM(G35)</f>
        <v>260431</v>
      </c>
      <c r="H36" s="45"/>
      <c r="I36" s="45">
        <f>SUM(I35)</f>
        <v>265655.7</v>
      </c>
      <c r="J36" s="46">
        <f t="shared" si="0"/>
        <v>102.00617438016212</v>
      </c>
    </row>
    <row r="37" spans="1:9" ht="15.75">
      <c r="A37" s="28"/>
      <c r="B37" s="26"/>
      <c r="C37" s="28"/>
      <c r="D37" s="59"/>
      <c r="E37" s="53"/>
      <c r="F37" s="38"/>
      <c r="G37" s="38"/>
      <c r="H37" s="38"/>
      <c r="I37" s="38"/>
    </row>
    <row r="38" spans="1:10" ht="15.75">
      <c r="A38" s="26">
        <v>3341</v>
      </c>
      <c r="B38" s="26">
        <v>5171</v>
      </c>
      <c r="C38" s="26" t="s">
        <v>90</v>
      </c>
      <c r="D38" s="59"/>
      <c r="E38" s="42">
        <v>5000</v>
      </c>
      <c r="F38" s="38"/>
      <c r="G38" s="38">
        <v>5000</v>
      </c>
      <c r="H38" s="38"/>
      <c r="I38" s="38"/>
      <c r="J38" s="39">
        <f t="shared" si="0"/>
        <v>0</v>
      </c>
    </row>
    <row r="39" spans="1:10" s="48" customFormat="1" ht="15.75">
      <c r="A39" s="28">
        <v>3341</v>
      </c>
      <c r="B39" s="28"/>
      <c r="C39" s="28" t="s">
        <v>91</v>
      </c>
      <c r="D39" s="60"/>
      <c r="E39" s="57">
        <f>SUM(E38)</f>
        <v>5000</v>
      </c>
      <c r="F39" s="45"/>
      <c r="G39" s="45">
        <f>SUM(G38)</f>
        <v>5000</v>
      </c>
      <c r="H39" s="45"/>
      <c r="I39" s="45"/>
      <c r="J39" s="46">
        <f t="shared" si="0"/>
        <v>0</v>
      </c>
    </row>
    <row r="40" spans="1:9" ht="15.75">
      <c r="A40" s="8"/>
      <c r="B40" s="8"/>
      <c r="C40" s="8"/>
      <c r="D40" s="61"/>
      <c r="E40" s="53"/>
      <c r="F40" s="40"/>
      <c r="G40" s="38"/>
      <c r="H40" s="38"/>
      <c r="I40" s="38"/>
    </row>
    <row r="41" spans="1:10" ht="15">
      <c r="A41" s="15">
        <v>3419</v>
      </c>
      <c r="B41" s="15">
        <v>5139</v>
      </c>
      <c r="C41" s="15" t="s">
        <v>80</v>
      </c>
      <c r="D41" s="15"/>
      <c r="E41" s="42">
        <v>1000</v>
      </c>
      <c r="F41" s="38"/>
      <c r="G41" s="38">
        <v>1000</v>
      </c>
      <c r="H41" s="38"/>
      <c r="I41" s="38"/>
      <c r="J41" s="39">
        <f t="shared" si="0"/>
        <v>0</v>
      </c>
    </row>
    <row r="42" spans="1:10" ht="15">
      <c r="A42" s="15">
        <v>3419</v>
      </c>
      <c r="B42" s="15">
        <v>5169</v>
      </c>
      <c r="C42" s="15" t="s">
        <v>44</v>
      </c>
      <c r="D42" s="15"/>
      <c r="E42" s="42">
        <v>2000</v>
      </c>
      <c r="F42" s="38"/>
      <c r="G42" s="38">
        <v>2000</v>
      </c>
      <c r="H42" s="38"/>
      <c r="I42" s="38"/>
      <c r="J42" s="39">
        <f t="shared" si="0"/>
        <v>0</v>
      </c>
    </row>
    <row r="43" spans="1:10" s="48" customFormat="1" ht="15.75">
      <c r="A43" s="28">
        <v>3419</v>
      </c>
      <c r="B43" s="28"/>
      <c r="C43" s="28" t="s">
        <v>22</v>
      </c>
      <c r="D43" s="28"/>
      <c r="E43" s="57">
        <f>SUM(E41:E42)</f>
        <v>3000</v>
      </c>
      <c r="F43" s="45"/>
      <c r="G43" s="45">
        <f>SUM(G41:G42)</f>
        <v>3000</v>
      </c>
      <c r="H43" s="45"/>
      <c r="I43" s="45"/>
      <c r="J43" s="46">
        <f t="shared" si="0"/>
        <v>0</v>
      </c>
    </row>
    <row r="44" spans="1:9" ht="15">
      <c r="A44" s="15"/>
      <c r="B44" s="15"/>
      <c r="C44" s="15"/>
      <c r="D44" s="15"/>
      <c r="E44" s="42"/>
      <c r="F44" s="38"/>
      <c r="G44" s="38"/>
      <c r="H44" s="38"/>
      <c r="I44" s="38"/>
    </row>
    <row r="45" spans="1:10" ht="15">
      <c r="A45" s="15">
        <v>3421</v>
      </c>
      <c r="B45" s="15">
        <v>5021</v>
      </c>
      <c r="C45" s="15" t="s">
        <v>39</v>
      </c>
      <c r="D45" s="15"/>
      <c r="E45" s="42">
        <v>3000</v>
      </c>
      <c r="F45" s="38"/>
      <c r="G45" s="38">
        <v>3000</v>
      </c>
      <c r="H45" s="38"/>
      <c r="I45" s="38">
        <v>750</v>
      </c>
      <c r="J45" s="39">
        <f t="shared" si="0"/>
        <v>25</v>
      </c>
    </row>
    <row r="46" spans="1:10" ht="15">
      <c r="A46" s="15">
        <v>3421</v>
      </c>
      <c r="B46" s="15">
        <v>5139</v>
      </c>
      <c r="C46" s="15" t="s">
        <v>51</v>
      </c>
      <c r="D46" s="15"/>
      <c r="E46" s="42">
        <v>5000</v>
      </c>
      <c r="F46" s="38"/>
      <c r="G46" s="38">
        <v>5000</v>
      </c>
      <c r="H46" s="38"/>
      <c r="I46" s="38"/>
      <c r="J46" s="39">
        <f t="shared" si="0"/>
        <v>0</v>
      </c>
    </row>
    <row r="47" spans="1:10" ht="15">
      <c r="A47" s="15">
        <v>3421</v>
      </c>
      <c r="B47" s="17">
        <v>5164</v>
      </c>
      <c r="C47" s="15" t="s">
        <v>48</v>
      </c>
      <c r="D47" s="15"/>
      <c r="E47" s="42">
        <v>1000</v>
      </c>
      <c r="F47" s="38"/>
      <c r="G47" s="38">
        <v>1000</v>
      </c>
      <c r="H47" s="38"/>
      <c r="I47" s="38"/>
      <c r="J47" s="39">
        <f t="shared" si="0"/>
        <v>0</v>
      </c>
    </row>
    <row r="48" spans="1:10" ht="15">
      <c r="A48" s="15">
        <v>3421</v>
      </c>
      <c r="B48" s="15">
        <v>5171</v>
      </c>
      <c r="C48" s="15" t="s">
        <v>43</v>
      </c>
      <c r="D48" s="15"/>
      <c r="E48" s="42">
        <v>10000</v>
      </c>
      <c r="F48" s="38"/>
      <c r="G48" s="38">
        <v>10000</v>
      </c>
      <c r="H48" s="38"/>
      <c r="I48" s="38"/>
      <c r="J48" s="39">
        <f t="shared" si="0"/>
        <v>0</v>
      </c>
    </row>
    <row r="49" spans="1:10" s="48" customFormat="1" ht="15.75">
      <c r="A49" s="28">
        <v>3421</v>
      </c>
      <c r="B49" s="28"/>
      <c r="C49" s="28" t="s">
        <v>49</v>
      </c>
      <c r="D49" s="28"/>
      <c r="E49" s="57">
        <f>SUM(E45:E48)</f>
        <v>19000</v>
      </c>
      <c r="F49" s="45"/>
      <c r="G49" s="45">
        <f>SUM(G45:G48)</f>
        <v>19000</v>
      </c>
      <c r="H49" s="45"/>
      <c r="I49" s="45">
        <f>SUM(I45:I48)</f>
        <v>750</v>
      </c>
      <c r="J49" s="46">
        <f t="shared" si="0"/>
        <v>3.9473684210526314</v>
      </c>
    </row>
    <row r="50" spans="1:9" ht="15.75">
      <c r="A50" s="8"/>
      <c r="B50" s="8"/>
      <c r="C50" s="8"/>
      <c r="D50" s="8"/>
      <c r="E50" s="53"/>
      <c r="F50" s="40"/>
      <c r="G50" s="38"/>
      <c r="H50" s="38"/>
      <c r="I50" s="38"/>
    </row>
    <row r="51" spans="1:10" ht="15">
      <c r="A51" s="26">
        <v>3429</v>
      </c>
      <c r="B51" s="26">
        <v>5021</v>
      </c>
      <c r="C51" s="26" t="s">
        <v>39</v>
      </c>
      <c r="D51" s="26"/>
      <c r="E51" s="42">
        <v>21000</v>
      </c>
      <c r="F51" s="38"/>
      <c r="G51" s="38">
        <v>21000</v>
      </c>
      <c r="H51" s="38"/>
      <c r="I51" s="38">
        <v>5400</v>
      </c>
      <c r="J51" s="39">
        <f t="shared" si="0"/>
        <v>25.71428571428571</v>
      </c>
    </row>
    <row r="52" spans="1:10" ht="15.75">
      <c r="A52" s="26">
        <v>3429</v>
      </c>
      <c r="B52" s="26">
        <v>5151</v>
      </c>
      <c r="C52" s="31" t="s">
        <v>81</v>
      </c>
      <c r="D52" s="26"/>
      <c r="E52" s="42">
        <v>500</v>
      </c>
      <c r="F52" s="40"/>
      <c r="G52" s="38">
        <v>500</v>
      </c>
      <c r="H52" s="38"/>
      <c r="I52" s="38">
        <v>1100</v>
      </c>
      <c r="J52" s="39">
        <f>I52/G52*100</f>
        <v>220.00000000000003</v>
      </c>
    </row>
    <row r="53" spans="1:10" ht="15.75">
      <c r="A53" s="26">
        <v>3429</v>
      </c>
      <c r="B53" s="26">
        <v>5154</v>
      </c>
      <c r="C53" s="26" t="s">
        <v>52</v>
      </c>
      <c r="D53" s="26"/>
      <c r="E53" s="42">
        <v>60000</v>
      </c>
      <c r="F53" s="40"/>
      <c r="G53" s="38">
        <v>60000</v>
      </c>
      <c r="H53" s="38"/>
      <c r="I53" s="38">
        <v>12471</v>
      </c>
      <c r="J53" s="39">
        <f>I53/G53*100</f>
        <v>20.785</v>
      </c>
    </row>
    <row r="54" spans="1:10" ht="15.75">
      <c r="A54" s="26">
        <v>3429</v>
      </c>
      <c r="B54" s="26">
        <v>5171</v>
      </c>
      <c r="C54" s="26" t="s">
        <v>43</v>
      </c>
      <c r="D54" s="26"/>
      <c r="E54" s="42">
        <v>5000</v>
      </c>
      <c r="F54" s="40"/>
      <c r="G54" s="38">
        <v>5000</v>
      </c>
      <c r="H54" s="38"/>
      <c r="I54" s="38"/>
      <c r="J54" s="39">
        <f t="shared" si="0"/>
        <v>0</v>
      </c>
    </row>
    <row r="55" spans="1:10" s="48" customFormat="1" ht="15.75">
      <c r="A55" s="28">
        <v>3429</v>
      </c>
      <c r="B55" s="28"/>
      <c r="C55" s="28" t="s">
        <v>86</v>
      </c>
      <c r="D55" s="28"/>
      <c r="E55" s="57">
        <f>SUM(E51:E54)</f>
        <v>86500</v>
      </c>
      <c r="F55" s="45"/>
      <c r="G55" s="45">
        <v>86500</v>
      </c>
      <c r="H55" s="45"/>
      <c r="I55" s="45">
        <f>SUM(I51:I54)</f>
        <v>18971</v>
      </c>
      <c r="J55" s="46">
        <f t="shared" si="0"/>
        <v>21.93179190751445</v>
      </c>
    </row>
    <row r="56" spans="1:10" s="48" customFormat="1" ht="15.75">
      <c r="A56" s="28"/>
      <c r="B56" s="28"/>
      <c r="C56" s="28"/>
      <c r="D56" s="28"/>
      <c r="E56" s="57"/>
      <c r="F56" s="45"/>
      <c r="G56" s="45"/>
      <c r="H56" s="45"/>
      <c r="I56" s="45"/>
      <c r="J56" s="46"/>
    </row>
    <row r="57" spans="1:10" s="30" customFormat="1" ht="15">
      <c r="A57" s="26">
        <v>3612</v>
      </c>
      <c r="B57" s="26">
        <v>5139</v>
      </c>
      <c r="C57" s="26" t="s">
        <v>51</v>
      </c>
      <c r="D57" s="26"/>
      <c r="E57" s="54"/>
      <c r="F57" s="41"/>
      <c r="G57" s="41"/>
      <c r="H57" s="41"/>
      <c r="I57" s="41">
        <v>490</v>
      </c>
      <c r="J57" s="47"/>
    </row>
    <row r="58" spans="1:10" ht="15">
      <c r="A58" s="15">
        <v>3612</v>
      </c>
      <c r="B58" s="15">
        <v>5171</v>
      </c>
      <c r="C58" s="15" t="s">
        <v>43</v>
      </c>
      <c r="D58" s="15"/>
      <c r="E58" s="42">
        <v>2000</v>
      </c>
      <c r="F58" s="38"/>
      <c r="G58" s="38">
        <v>2000</v>
      </c>
      <c r="H58" s="38"/>
      <c r="I58" s="38"/>
      <c r="J58" s="39">
        <f>I58/G58*100</f>
        <v>0</v>
      </c>
    </row>
    <row r="59" spans="1:10" s="48" customFormat="1" ht="15.75">
      <c r="A59" s="28">
        <v>3612</v>
      </c>
      <c r="B59" s="28"/>
      <c r="C59" s="28" t="s">
        <v>50</v>
      </c>
      <c r="D59" s="28"/>
      <c r="E59" s="57">
        <f>SUM(E58:E58)</f>
        <v>2000</v>
      </c>
      <c r="F59" s="45"/>
      <c r="G59" s="45">
        <f>SUM(G57:G58)</f>
        <v>2000</v>
      </c>
      <c r="H59" s="45"/>
      <c r="I59" s="45">
        <f>SUM(I57:I58)</f>
        <v>490</v>
      </c>
      <c r="J59" s="46">
        <f>I59/G59*100</f>
        <v>24.5</v>
      </c>
    </row>
    <row r="60" spans="1:9" ht="15">
      <c r="A60" s="15"/>
      <c r="B60" s="15"/>
      <c r="C60" s="15"/>
      <c r="D60" s="15"/>
      <c r="E60" s="38"/>
      <c r="F60" s="38"/>
      <c r="G60" s="38"/>
      <c r="H60" s="38"/>
      <c r="I60" s="38"/>
    </row>
    <row r="61" spans="1:10" ht="15">
      <c r="A61" s="15">
        <v>3631</v>
      </c>
      <c r="B61" s="15">
        <v>5154</v>
      </c>
      <c r="C61" s="15" t="s">
        <v>52</v>
      </c>
      <c r="D61" s="15"/>
      <c r="E61" s="38">
        <v>65000</v>
      </c>
      <c r="F61" s="38"/>
      <c r="G61" s="38">
        <v>65000</v>
      </c>
      <c r="H61" s="38"/>
      <c r="I61" s="38">
        <v>15810</v>
      </c>
      <c r="J61" s="39">
        <f t="shared" si="0"/>
        <v>24.323076923076922</v>
      </c>
    </row>
    <row r="62" spans="1:10" ht="15">
      <c r="A62" s="15">
        <v>3631</v>
      </c>
      <c r="B62" s="15">
        <v>5171</v>
      </c>
      <c r="C62" s="15" t="s">
        <v>43</v>
      </c>
      <c r="D62" s="15"/>
      <c r="E62" s="42">
        <v>30000</v>
      </c>
      <c r="F62" s="38"/>
      <c r="G62" s="38">
        <v>30000</v>
      </c>
      <c r="H62" s="38"/>
      <c r="I62" s="38">
        <v>3679</v>
      </c>
      <c r="J62" s="39">
        <f t="shared" si="0"/>
        <v>12.263333333333334</v>
      </c>
    </row>
    <row r="63" spans="1:10" ht="15">
      <c r="A63" s="15">
        <v>3631</v>
      </c>
      <c r="B63" s="15">
        <v>6121</v>
      </c>
      <c r="C63" s="17" t="s">
        <v>74</v>
      </c>
      <c r="D63" s="15"/>
      <c r="E63" s="42">
        <v>138000</v>
      </c>
      <c r="F63" s="38"/>
      <c r="G63" s="38">
        <v>138000</v>
      </c>
      <c r="H63" s="38"/>
      <c r="I63" s="38">
        <v>137565.6</v>
      </c>
      <c r="J63" s="39">
        <f t="shared" si="0"/>
        <v>99.68521739130435</v>
      </c>
    </row>
    <row r="64" spans="1:10" s="48" customFormat="1" ht="15.75">
      <c r="A64" s="28">
        <v>3631</v>
      </c>
      <c r="B64" s="28"/>
      <c r="C64" s="28" t="s">
        <v>53</v>
      </c>
      <c r="D64" s="28"/>
      <c r="E64" s="57">
        <f>SUM(E61:E63)</f>
        <v>233000</v>
      </c>
      <c r="F64" s="45"/>
      <c r="G64" s="45">
        <v>233000</v>
      </c>
      <c r="H64" s="45"/>
      <c r="I64" s="45">
        <f>SUM(I61:I63)</f>
        <v>157054.6</v>
      </c>
      <c r="J64" s="46">
        <f t="shared" si="0"/>
        <v>67.40540772532188</v>
      </c>
    </row>
    <row r="65" spans="1:9" ht="15">
      <c r="A65" s="15"/>
      <c r="B65" s="15"/>
      <c r="C65" s="15"/>
      <c r="D65" s="15"/>
      <c r="E65" s="38"/>
      <c r="F65" s="38"/>
      <c r="G65" s="38"/>
      <c r="H65" s="38"/>
      <c r="I65" s="38"/>
    </row>
    <row r="66" spans="1:10" ht="15">
      <c r="A66" s="15">
        <v>3722</v>
      </c>
      <c r="B66" s="15">
        <v>5139</v>
      </c>
      <c r="C66" s="15" t="s">
        <v>51</v>
      </c>
      <c r="D66" s="15"/>
      <c r="E66" s="38">
        <v>24000</v>
      </c>
      <c r="F66" s="38"/>
      <c r="G66" s="38">
        <v>24000</v>
      </c>
      <c r="H66" s="38"/>
      <c r="I66" s="38">
        <v>8568</v>
      </c>
      <c r="J66" s="39">
        <f t="shared" si="0"/>
        <v>35.699999999999996</v>
      </c>
    </row>
    <row r="67" spans="1:10" ht="15">
      <c r="A67" s="15">
        <v>3722</v>
      </c>
      <c r="B67" s="15">
        <v>5169</v>
      </c>
      <c r="C67" s="15" t="s">
        <v>44</v>
      </c>
      <c r="D67" s="15"/>
      <c r="E67" s="42">
        <v>175000</v>
      </c>
      <c r="F67" s="38"/>
      <c r="G67" s="38">
        <v>175000</v>
      </c>
      <c r="H67" s="38"/>
      <c r="I67" s="38">
        <v>42266</v>
      </c>
      <c r="J67" s="39">
        <f aca="true" t="shared" si="1" ref="J67:J140">I67/G67*100</f>
        <v>24.152</v>
      </c>
    </row>
    <row r="68" spans="1:10" s="48" customFormat="1" ht="15.75">
      <c r="A68" s="28">
        <v>3722</v>
      </c>
      <c r="B68" s="28"/>
      <c r="C68" s="28" t="s">
        <v>54</v>
      </c>
      <c r="D68" s="28"/>
      <c r="E68" s="45">
        <f>SUM(E66:E67)</f>
        <v>199000</v>
      </c>
      <c r="F68" s="45"/>
      <c r="G68" s="45">
        <f>SUM(G66:G67)</f>
        <v>199000</v>
      </c>
      <c r="H68" s="45"/>
      <c r="I68" s="45">
        <f>SUM(I66:I67)</f>
        <v>50834</v>
      </c>
      <c r="J68" s="46">
        <f t="shared" si="1"/>
        <v>25.544723618090455</v>
      </c>
    </row>
    <row r="69" spans="1:9" ht="15.75">
      <c r="A69" s="8"/>
      <c r="B69" s="8"/>
      <c r="C69" s="8"/>
      <c r="D69" s="8"/>
      <c r="E69" s="40"/>
      <c r="F69" s="40"/>
      <c r="G69" s="38"/>
      <c r="H69" s="38"/>
      <c r="I69" s="38"/>
    </row>
    <row r="70" spans="1:10" ht="15.75">
      <c r="A70" s="26">
        <v>3725</v>
      </c>
      <c r="B70" s="26">
        <v>5169</v>
      </c>
      <c r="C70" s="26" t="s">
        <v>92</v>
      </c>
      <c r="D70" s="8"/>
      <c r="E70" s="42">
        <v>35000</v>
      </c>
      <c r="F70" s="38"/>
      <c r="G70" s="38">
        <v>35000</v>
      </c>
      <c r="H70" s="38"/>
      <c r="I70" s="38">
        <v>8424</v>
      </c>
      <c r="J70" s="39">
        <f t="shared" si="1"/>
        <v>24.068571428571428</v>
      </c>
    </row>
    <row r="71" spans="1:10" s="48" customFormat="1" ht="15.75">
      <c r="A71" s="28">
        <v>3725</v>
      </c>
      <c r="B71" s="28"/>
      <c r="C71" s="28" t="s">
        <v>93</v>
      </c>
      <c r="D71" s="28"/>
      <c r="E71" s="57">
        <f>SUM(E70:E70)</f>
        <v>35000</v>
      </c>
      <c r="F71" s="45"/>
      <c r="G71" s="45">
        <f>SUM(G70)</f>
        <v>35000</v>
      </c>
      <c r="H71" s="45"/>
      <c r="I71" s="45">
        <f>SUM(I70)</f>
        <v>8424</v>
      </c>
      <c r="J71" s="46">
        <f t="shared" si="1"/>
        <v>24.068571428571428</v>
      </c>
    </row>
    <row r="72" spans="1:9" ht="15">
      <c r="A72" s="15"/>
      <c r="B72" s="15"/>
      <c r="C72" s="15"/>
      <c r="D72" s="15"/>
      <c r="E72" s="38"/>
      <c r="F72" s="38"/>
      <c r="G72" s="38"/>
      <c r="H72" s="38"/>
      <c r="I72" s="38"/>
    </row>
    <row r="73" spans="1:10" ht="15">
      <c r="A73" s="15">
        <v>3745</v>
      </c>
      <c r="B73" s="15">
        <v>5021</v>
      </c>
      <c r="C73" s="15" t="s">
        <v>39</v>
      </c>
      <c r="D73" s="15"/>
      <c r="E73" s="38">
        <v>35000</v>
      </c>
      <c r="F73" s="38"/>
      <c r="G73" s="38">
        <v>35000</v>
      </c>
      <c r="H73" s="38"/>
      <c r="I73" s="38"/>
      <c r="J73" s="39">
        <f t="shared" si="1"/>
        <v>0</v>
      </c>
    </row>
    <row r="74" spans="1:10" ht="15">
      <c r="A74" s="15">
        <v>3745</v>
      </c>
      <c r="B74" s="15">
        <v>5137</v>
      </c>
      <c r="C74" s="15" t="s">
        <v>55</v>
      </c>
      <c r="D74" s="15"/>
      <c r="E74" s="38">
        <v>10000</v>
      </c>
      <c r="F74" s="38"/>
      <c r="G74" s="38">
        <v>10000</v>
      </c>
      <c r="H74" s="38"/>
      <c r="I74" s="38"/>
      <c r="J74" s="39">
        <f t="shared" si="1"/>
        <v>0</v>
      </c>
    </row>
    <row r="75" spans="1:10" ht="15">
      <c r="A75" s="15">
        <v>3745</v>
      </c>
      <c r="B75" s="15">
        <v>5139</v>
      </c>
      <c r="C75" s="15" t="s">
        <v>51</v>
      </c>
      <c r="D75" s="15"/>
      <c r="E75" s="38">
        <v>5000</v>
      </c>
      <c r="F75" s="38"/>
      <c r="G75" s="38">
        <v>5000</v>
      </c>
      <c r="H75" s="38"/>
      <c r="I75" s="38"/>
      <c r="J75" s="39">
        <f t="shared" si="1"/>
        <v>0</v>
      </c>
    </row>
    <row r="76" spans="1:10" ht="15">
      <c r="A76" s="15">
        <v>3745</v>
      </c>
      <c r="B76" s="15">
        <v>5156</v>
      </c>
      <c r="C76" s="15" t="s">
        <v>56</v>
      </c>
      <c r="D76" s="15"/>
      <c r="E76" s="38">
        <v>8000</v>
      </c>
      <c r="F76" s="38"/>
      <c r="G76" s="38">
        <v>8000</v>
      </c>
      <c r="H76" s="38"/>
      <c r="I76" s="38"/>
      <c r="J76" s="39">
        <f t="shared" si="1"/>
        <v>0</v>
      </c>
    </row>
    <row r="77" spans="1:10" ht="15">
      <c r="A77" s="15">
        <v>3745</v>
      </c>
      <c r="B77" s="15">
        <v>5171</v>
      </c>
      <c r="C77" s="15" t="s">
        <v>43</v>
      </c>
      <c r="D77" s="15"/>
      <c r="E77" s="38">
        <v>20000</v>
      </c>
      <c r="F77" s="38"/>
      <c r="G77" s="38">
        <v>20000</v>
      </c>
      <c r="H77" s="38"/>
      <c r="I77" s="38"/>
      <c r="J77" s="39">
        <f t="shared" si="1"/>
        <v>0</v>
      </c>
    </row>
    <row r="78" spans="1:10" s="48" customFormat="1" ht="15.75">
      <c r="A78" s="28">
        <v>3745</v>
      </c>
      <c r="B78" s="28"/>
      <c r="C78" s="28" t="s">
        <v>57</v>
      </c>
      <c r="D78" s="28"/>
      <c r="E78" s="45">
        <f>SUM(E73:E77)</f>
        <v>78000</v>
      </c>
      <c r="F78" s="45"/>
      <c r="G78" s="45">
        <f>SUM(G73:G77)</f>
        <v>78000</v>
      </c>
      <c r="H78" s="45"/>
      <c r="I78" s="45"/>
      <c r="J78" s="46">
        <f t="shared" si="1"/>
        <v>0</v>
      </c>
    </row>
    <row r="79" spans="1:9" ht="15.75">
      <c r="A79" s="8"/>
      <c r="B79" s="8"/>
      <c r="C79" s="8"/>
      <c r="D79" s="8"/>
      <c r="E79" s="40"/>
      <c r="F79" s="40"/>
      <c r="G79" s="38"/>
      <c r="H79" s="38"/>
      <c r="I79" s="38"/>
    </row>
    <row r="80" spans="1:10" ht="15.75">
      <c r="A80" s="26">
        <v>5212</v>
      </c>
      <c r="B80" s="26">
        <v>5901</v>
      </c>
      <c r="C80" s="26" t="s">
        <v>94</v>
      </c>
      <c r="D80" s="8"/>
      <c r="E80" s="38">
        <v>10000</v>
      </c>
      <c r="F80" s="40"/>
      <c r="G80" s="38">
        <v>10000</v>
      </c>
      <c r="H80" s="38"/>
      <c r="I80" s="38"/>
      <c r="J80" s="39">
        <f t="shared" si="1"/>
        <v>0</v>
      </c>
    </row>
    <row r="81" spans="1:10" s="48" customFormat="1" ht="15.75">
      <c r="A81" s="28">
        <v>5212</v>
      </c>
      <c r="B81" s="28"/>
      <c r="C81" s="28" t="s">
        <v>95</v>
      </c>
      <c r="D81" s="28"/>
      <c r="E81" s="57">
        <f>SUM(E80:E80)</f>
        <v>10000</v>
      </c>
      <c r="F81" s="45"/>
      <c r="G81" s="45">
        <f>SUM(G80)</f>
        <v>10000</v>
      </c>
      <c r="H81" s="45"/>
      <c r="I81" s="45"/>
      <c r="J81" s="46">
        <f t="shared" si="1"/>
        <v>0</v>
      </c>
    </row>
    <row r="82" spans="1:9" ht="15">
      <c r="A82" s="15"/>
      <c r="B82" s="15"/>
      <c r="C82" s="15"/>
      <c r="D82" s="15"/>
      <c r="E82" s="38"/>
      <c r="F82" s="38"/>
      <c r="G82" s="38"/>
      <c r="H82" s="38"/>
      <c r="I82" s="38"/>
    </row>
    <row r="83" spans="1:10" ht="15">
      <c r="A83" s="15">
        <v>5512</v>
      </c>
      <c r="B83" s="15">
        <v>5132</v>
      </c>
      <c r="C83" s="15" t="s">
        <v>101</v>
      </c>
      <c r="D83" s="15"/>
      <c r="E83" s="38">
        <v>2000</v>
      </c>
      <c r="F83" s="38"/>
      <c r="G83" s="38">
        <v>2000</v>
      </c>
      <c r="H83" s="38"/>
      <c r="I83" s="38"/>
      <c r="J83" s="39">
        <f t="shared" si="1"/>
        <v>0</v>
      </c>
    </row>
    <row r="84" spans="1:10" ht="15">
      <c r="A84" s="15">
        <v>5512</v>
      </c>
      <c r="B84" s="15">
        <v>5139</v>
      </c>
      <c r="C84" s="15" t="s">
        <v>51</v>
      </c>
      <c r="D84" s="15"/>
      <c r="E84" s="38">
        <v>20000</v>
      </c>
      <c r="F84" s="38"/>
      <c r="G84" s="38">
        <v>20000</v>
      </c>
      <c r="H84" s="38"/>
      <c r="I84" s="38"/>
      <c r="J84" s="39">
        <f t="shared" si="1"/>
        <v>0</v>
      </c>
    </row>
    <row r="85" spans="1:10" ht="15">
      <c r="A85" s="15">
        <v>5512</v>
      </c>
      <c r="B85" s="15">
        <v>5156</v>
      </c>
      <c r="C85" s="15" t="s">
        <v>56</v>
      </c>
      <c r="D85" s="15"/>
      <c r="E85" s="38">
        <v>5000</v>
      </c>
      <c r="F85" s="38"/>
      <c r="G85" s="38">
        <v>5000</v>
      </c>
      <c r="H85" s="38"/>
      <c r="I85" s="38"/>
      <c r="J85" s="39">
        <f t="shared" si="1"/>
        <v>0</v>
      </c>
    </row>
    <row r="86" spans="1:10" ht="15">
      <c r="A86" s="15">
        <v>5512</v>
      </c>
      <c r="B86" s="15">
        <v>5163</v>
      </c>
      <c r="C86" s="15" t="s">
        <v>58</v>
      </c>
      <c r="D86" s="15"/>
      <c r="E86" s="38">
        <v>10000</v>
      </c>
      <c r="F86" s="38"/>
      <c r="G86" s="38">
        <v>10000</v>
      </c>
      <c r="H86" s="38"/>
      <c r="I86" s="38"/>
      <c r="J86" s="39">
        <f t="shared" si="1"/>
        <v>0</v>
      </c>
    </row>
    <row r="87" spans="1:10" ht="15">
      <c r="A87" s="15">
        <v>5512</v>
      </c>
      <c r="B87" s="15">
        <v>5169</v>
      </c>
      <c r="C87" s="15" t="s">
        <v>44</v>
      </c>
      <c r="D87" s="15"/>
      <c r="E87" s="38">
        <v>3000</v>
      </c>
      <c r="F87" s="38"/>
      <c r="G87" s="38">
        <v>3000</v>
      </c>
      <c r="H87" s="38"/>
      <c r="I87" s="38"/>
      <c r="J87" s="39">
        <f t="shared" si="1"/>
        <v>0</v>
      </c>
    </row>
    <row r="88" spans="1:10" ht="15">
      <c r="A88" s="15">
        <v>5512</v>
      </c>
      <c r="B88" s="15">
        <v>5171</v>
      </c>
      <c r="C88" s="15" t="s">
        <v>43</v>
      </c>
      <c r="D88" s="15"/>
      <c r="E88" s="38">
        <v>5000</v>
      </c>
      <c r="F88" s="38"/>
      <c r="G88" s="38">
        <v>5000</v>
      </c>
      <c r="H88" s="38"/>
      <c r="I88" s="38"/>
      <c r="J88" s="39">
        <f>I88/G88*100</f>
        <v>0</v>
      </c>
    </row>
    <row r="89" spans="1:10" ht="15">
      <c r="A89" s="15">
        <v>5512</v>
      </c>
      <c r="B89" s="15">
        <v>6121</v>
      </c>
      <c r="C89" s="15" t="s">
        <v>104</v>
      </c>
      <c r="D89" s="15"/>
      <c r="E89" s="38">
        <v>150000</v>
      </c>
      <c r="F89" s="38"/>
      <c r="G89" s="38">
        <v>150000</v>
      </c>
      <c r="H89" s="38"/>
      <c r="I89" s="38">
        <v>7000</v>
      </c>
      <c r="J89" s="39">
        <f t="shared" si="1"/>
        <v>4.666666666666667</v>
      </c>
    </row>
    <row r="90" spans="1:10" s="48" customFormat="1" ht="15.75">
      <c r="A90" s="28">
        <v>5512</v>
      </c>
      <c r="B90" s="28"/>
      <c r="C90" s="28" t="s">
        <v>59</v>
      </c>
      <c r="D90" s="28"/>
      <c r="E90" s="57">
        <f>SUM(E83:E89)</f>
        <v>195000</v>
      </c>
      <c r="F90" s="45"/>
      <c r="G90" s="45">
        <f>SUM(G83:G89)</f>
        <v>195000</v>
      </c>
      <c r="H90" s="45"/>
      <c r="I90" s="45">
        <f>SUM(I83:I89)</f>
        <v>7000</v>
      </c>
      <c r="J90" s="46">
        <f t="shared" si="1"/>
        <v>3.5897435897435894</v>
      </c>
    </row>
    <row r="91" spans="1:9" ht="15">
      <c r="A91" s="15"/>
      <c r="B91" s="15"/>
      <c r="C91" s="15"/>
      <c r="D91" s="15"/>
      <c r="E91" s="38"/>
      <c r="F91" s="38"/>
      <c r="G91" s="38"/>
      <c r="H91" s="38"/>
      <c r="I91" s="38"/>
    </row>
    <row r="92" spans="1:10" ht="15">
      <c r="A92" s="15">
        <v>6112</v>
      </c>
      <c r="B92" s="15">
        <v>5023</v>
      </c>
      <c r="C92" s="15" t="s">
        <v>60</v>
      </c>
      <c r="D92" s="15"/>
      <c r="E92" s="42">
        <v>240000</v>
      </c>
      <c r="F92" s="38"/>
      <c r="G92" s="38">
        <v>240000</v>
      </c>
      <c r="H92" s="38"/>
      <c r="I92" s="38">
        <v>50600</v>
      </c>
      <c r="J92" s="39">
        <f t="shared" si="1"/>
        <v>21.083333333333336</v>
      </c>
    </row>
    <row r="93" spans="1:10" ht="15">
      <c r="A93" s="15">
        <v>6112</v>
      </c>
      <c r="B93" s="15">
        <v>5032</v>
      </c>
      <c r="C93" s="15" t="s">
        <v>41</v>
      </c>
      <c r="D93" s="15"/>
      <c r="E93" s="38">
        <v>20000</v>
      </c>
      <c r="F93" s="38"/>
      <c r="G93" s="38">
        <v>20000</v>
      </c>
      <c r="H93" s="38"/>
      <c r="I93" s="38">
        <v>4557</v>
      </c>
      <c r="J93" s="39">
        <f t="shared" si="1"/>
        <v>22.785</v>
      </c>
    </row>
    <row r="94" spans="1:10" s="48" customFormat="1" ht="15.75">
      <c r="A94" s="28">
        <v>6112</v>
      </c>
      <c r="B94" s="28"/>
      <c r="C94" s="28" t="s">
        <v>61</v>
      </c>
      <c r="D94" s="28"/>
      <c r="E94" s="45">
        <f>SUM(E92:E93)</f>
        <v>260000</v>
      </c>
      <c r="F94" s="45"/>
      <c r="G94" s="45">
        <v>260000</v>
      </c>
      <c r="H94" s="45"/>
      <c r="I94" s="45">
        <f>SUM(I92:I93)</f>
        <v>55157</v>
      </c>
      <c r="J94" s="46">
        <f t="shared" si="1"/>
        <v>21.214230769230767</v>
      </c>
    </row>
    <row r="95" spans="1:10" s="48" customFormat="1" ht="15.75">
      <c r="A95" s="28"/>
      <c r="B95" s="28"/>
      <c r="C95" s="28"/>
      <c r="D95" s="28"/>
      <c r="E95" s="45"/>
      <c r="F95" s="45"/>
      <c r="G95" s="45"/>
      <c r="H95" s="45"/>
      <c r="I95" s="45"/>
      <c r="J95" s="46"/>
    </row>
    <row r="96" spans="1:10" s="30" customFormat="1" ht="15">
      <c r="A96" s="26">
        <v>6118</v>
      </c>
      <c r="B96" s="17">
        <v>5021</v>
      </c>
      <c r="C96" s="15" t="s">
        <v>39</v>
      </c>
      <c r="D96" s="15"/>
      <c r="E96" s="41"/>
      <c r="F96" s="41"/>
      <c r="G96" s="41">
        <v>12000</v>
      </c>
      <c r="H96" s="41"/>
      <c r="I96" s="41">
        <v>7933</v>
      </c>
      <c r="J96" s="47">
        <f t="shared" si="1"/>
        <v>66.10833333333333</v>
      </c>
    </row>
    <row r="97" spans="1:10" s="30" customFormat="1" ht="15">
      <c r="A97" s="26">
        <v>6118</v>
      </c>
      <c r="B97" s="15">
        <v>5139</v>
      </c>
      <c r="C97" s="15" t="s">
        <v>51</v>
      </c>
      <c r="D97" s="15"/>
      <c r="E97" s="41"/>
      <c r="F97" s="41"/>
      <c r="G97" s="41">
        <v>200</v>
      </c>
      <c r="H97" s="41"/>
      <c r="I97" s="41">
        <v>164</v>
      </c>
      <c r="J97" s="47">
        <f t="shared" si="1"/>
        <v>82</v>
      </c>
    </row>
    <row r="98" spans="1:10" s="30" customFormat="1" ht="15">
      <c r="A98" s="26">
        <v>6118</v>
      </c>
      <c r="B98" s="15">
        <v>5154</v>
      </c>
      <c r="C98" s="17" t="s">
        <v>52</v>
      </c>
      <c r="D98" s="15"/>
      <c r="E98" s="41"/>
      <c r="F98" s="41"/>
      <c r="G98" s="41">
        <v>1200</v>
      </c>
      <c r="H98" s="41"/>
      <c r="I98" s="41">
        <v>1119</v>
      </c>
      <c r="J98" s="47">
        <f t="shared" si="1"/>
        <v>93.25</v>
      </c>
    </row>
    <row r="99" spans="1:10" s="30" customFormat="1" ht="15">
      <c r="A99" s="26">
        <v>6118</v>
      </c>
      <c r="B99" s="15">
        <v>5169</v>
      </c>
      <c r="C99" s="15" t="s">
        <v>70</v>
      </c>
      <c r="D99" s="15"/>
      <c r="E99" s="41"/>
      <c r="F99" s="41"/>
      <c r="G99" s="41">
        <v>11900</v>
      </c>
      <c r="H99" s="41"/>
      <c r="I99" s="41">
        <v>650</v>
      </c>
      <c r="J99" s="47">
        <f t="shared" si="1"/>
        <v>5.46218487394958</v>
      </c>
    </row>
    <row r="100" spans="1:10" s="30" customFormat="1" ht="15">
      <c r="A100" s="26">
        <v>6118</v>
      </c>
      <c r="B100" s="15">
        <v>5173</v>
      </c>
      <c r="C100" s="15" t="s">
        <v>71</v>
      </c>
      <c r="D100" s="15"/>
      <c r="E100" s="41"/>
      <c r="F100" s="41"/>
      <c r="G100" s="41">
        <v>2000</v>
      </c>
      <c r="H100" s="41"/>
      <c r="I100" s="41">
        <v>1405</v>
      </c>
      <c r="J100" s="47">
        <f t="shared" si="1"/>
        <v>70.25</v>
      </c>
    </row>
    <row r="101" spans="1:10" s="48" customFormat="1" ht="15.75">
      <c r="A101" s="28">
        <v>6118</v>
      </c>
      <c r="B101" s="28"/>
      <c r="C101" s="28" t="s">
        <v>111</v>
      </c>
      <c r="D101" s="28"/>
      <c r="E101" s="45"/>
      <c r="F101" s="45"/>
      <c r="G101" s="45">
        <f>SUM(G96:G100)</f>
        <v>27300</v>
      </c>
      <c r="H101" s="45"/>
      <c r="I101" s="45">
        <f>SUM(I96:I100)</f>
        <v>11271</v>
      </c>
      <c r="J101" s="46">
        <f t="shared" si="1"/>
        <v>41.285714285714285</v>
      </c>
    </row>
    <row r="102" spans="1:9" ht="15">
      <c r="A102" s="15"/>
      <c r="B102" s="15"/>
      <c r="C102" s="15"/>
      <c r="D102" s="15"/>
      <c r="E102" s="38"/>
      <c r="F102" s="38"/>
      <c r="G102" s="38"/>
      <c r="H102" s="38"/>
      <c r="I102" s="38"/>
    </row>
    <row r="103" spans="1:10" ht="15">
      <c r="A103" s="15">
        <v>6171</v>
      </c>
      <c r="B103" s="15">
        <v>5011</v>
      </c>
      <c r="C103" s="15" t="s">
        <v>62</v>
      </c>
      <c r="D103" s="15"/>
      <c r="E103" s="38">
        <v>170000</v>
      </c>
      <c r="F103" s="38"/>
      <c r="G103" s="38">
        <v>170000</v>
      </c>
      <c r="H103" s="38"/>
      <c r="I103" s="38">
        <v>48492</v>
      </c>
      <c r="J103" s="39">
        <f t="shared" si="1"/>
        <v>28.52470588235294</v>
      </c>
    </row>
    <row r="104" spans="1:10" ht="15">
      <c r="A104" s="15">
        <v>6171</v>
      </c>
      <c r="B104" s="17">
        <v>5021</v>
      </c>
      <c r="C104" s="15" t="s">
        <v>39</v>
      </c>
      <c r="D104" s="15"/>
      <c r="E104" s="38">
        <v>50000</v>
      </c>
      <c r="F104" s="38"/>
      <c r="G104" s="38">
        <v>50000</v>
      </c>
      <c r="H104" s="38"/>
      <c r="I104" s="38">
        <v>6100</v>
      </c>
      <c r="J104" s="39">
        <f t="shared" si="1"/>
        <v>12.2</v>
      </c>
    </row>
    <row r="105" spans="1:10" ht="15">
      <c r="A105" s="15">
        <v>6171</v>
      </c>
      <c r="B105" s="15">
        <v>5031</v>
      </c>
      <c r="C105" s="15" t="s">
        <v>40</v>
      </c>
      <c r="D105" s="15"/>
      <c r="E105" s="38">
        <v>45000</v>
      </c>
      <c r="F105" s="38"/>
      <c r="G105" s="38">
        <v>45000</v>
      </c>
      <c r="H105" s="38"/>
      <c r="I105" s="38">
        <v>12124</v>
      </c>
      <c r="J105" s="39">
        <f t="shared" si="1"/>
        <v>26.942222222222224</v>
      </c>
    </row>
    <row r="106" spans="1:10" ht="15">
      <c r="A106" s="15">
        <v>6171</v>
      </c>
      <c r="B106" s="15">
        <v>5032</v>
      </c>
      <c r="C106" s="15" t="s">
        <v>41</v>
      </c>
      <c r="D106" s="15"/>
      <c r="E106" s="38">
        <v>15000</v>
      </c>
      <c r="F106" s="38"/>
      <c r="G106" s="38">
        <v>15000</v>
      </c>
      <c r="H106" s="38"/>
      <c r="I106" s="38">
        <v>4365</v>
      </c>
      <c r="J106" s="39">
        <f t="shared" si="1"/>
        <v>29.099999999999998</v>
      </c>
    </row>
    <row r="107" spans="1:10" ht="15">
      <c r="A107" s="15">
        <v>6171</v>
      </c>
      <c r="B107" s="15">
        <v>5038</v>
      </c>
      <c r="C107" s="15" t="s">
        <v>63</v>
      </c>
      <c r="D107" s="15"/>
      <c r="E107" s="38">
        <v>1000</v>
      </c>
      <c r="F107" s="38"/>
      <c r="G107" s="38">
        <v>1000</v>
      </c>
      <c r="H107" s="38"/>
      <c r="I107" s="38">
        <v>198</v>
      </c>
      <c r="J107" s="39">
        <f t="shared" si="1"/>
        <v>19.8</v>
      </c>
    </row>
    <row r="108" spans="1:10" ht="15">
      <c r="A108" s="15">
        <v>6171</v>
      </c>
      <c r="B108" s="15">
        <v>5136</v>
      </c>
      <c r="C108" s="15" t="s">
        <v>42</v>
      </c>
      <c r="D108" s="15"/>
      <c r="E108" s="38">
        <v>2000</v>
      </c>
      <c r="F108" s="38"/>
      <c r="G108" s="38">
        <v>2000</v>
      </c>
      <c r="H108" s="38"/>
      <c r="I108" s="38">
        <v>499</v>
      </c>
      <c r="J108" s="39">
        <f t="shared" si="1"/>
        <v>24.95</v>
      </c>
    </row>
    <row r="109" spans="1:10" ht="15">
      <c r="A109" s="15">
        <v>6171</v>
      </c>
      <c r="B109" s="15">
        <v>5137</v>
      </c>
      <c r="C109" s="15" t="s">
        <v>55</v>
      </c>
      <c r="D109" s="15"/>
      <c r="E109" s="38">
        <v>50000</v>
      </c>
      <c r="F109" s="38"/>
      <c r="G109" s="38">
        <v>50000</v>
      </c>
      <c r="H109" s="38"/>
      <c r="I109" s="38"/>
      <c r="J109" s="39">
        <f t="shared" si="1"/>
        <v>0</v>
      </c>
    </row>
    <row r="110" spans="1:10" ht="15">
      <c r="A110" s="15">
        <v>6171</v>
      </c>
      <c r="B110" s="15">
        <v>5139</v>
      </c>
      <c r="C110" s="15" t="s">
        <v>64</v>
      </c>
      <c r="D110" s="15"/>
      <c r="E110" s="38">
        <v>15000</v>
      </c>
      <c r="F110" s="38"/>
      <c r="G110" s="38">
        <v>15000</v>
      </c>
      <c r="H110" s="38"/>
      <c r="I110" s="38">
        <v>4070</v>
      </c>
      <c r="J110" s="39">
        <f t="shared" si="1"/>
        <v>27.133333333333333</v>
      </c>
    </row>
    <row r="111" spans="1:10" ht="15">
      <c r="A111" s="15">
        <v>6171</v>
      </c>
      <c r="B111" s="15">
        <v>5151</v>
      </c>
      <c r="C111" s="17" t="s">
        <v>81</v>
      </c>
      <c r="D111" s="15"/>
      <c r="E111" s="42">
        <v>5000</v>
      </c>
      <c r="F111" s="38"/>
      <c r="G111" s="38">
        <v>5000</v>
      </c>
      <c r="H111" s="38"/>
      <c r="I111" s="38">
        <v>990</v>
      </c>
      <c r="J111" s="39">
        <f t="shared" si="1"/>
        <v>19.8</v>
      </c>
    </row>
    <row r="112" spans="1:10" ht="15">
      <c r="A112" s="15">
        <v>6171</v>
      </c>
      <c r="B112" s="15">
        <v>5154</v>
      </c>
      <c r="C112" s="17" t="s">
        <v>52</v>
      </c>
      <c r="D112" s="15"/>
      <c r="E112" s="42">
        <v>50000</v>
      </c>
      <c r="F112" s="38"/>
      <c r="G112" s="38">
        <v>50000</v>
      </c>
      <c r="H112" s="38"/>
      <c r="I112" s="38">
        <v>11430</v>
      </c>
      <c r="J112" s="39">
        <f t="shared" si="1"/>
        <v>22.86</v>
      </c>
    </row>
    <row r="113" spans="1:10" ht="15">
      <c r="A113" s="15">
        <v>6171</v>
      </c>
      <c r="B113" s="15">
        <v>5161</v>
      </c>
      <c r="C113" s="15" t="s">
        <v>65</v>
      </c>
      <c r="D113" s="15"/>
      <c r="E113" s="38">
        <v>5000</v>
      </c>
      <c r="F113" s="38"/>
      <c r="G113" s="38">
        <v>5000</v>
      </c>
      <c r="H113" s="38"/>
      <c r="I113" s="38">
        <v>737</v>
      </c>
      <c r="J113" s="39">
        <f t="shared" si="1"/>
        <v>14.74</v>
      </c>
    </row>
    <row r="114" spans="1:10" ht="15">
      <c r="A114" s="15">
        <v>6171</v>
      </c>
      <c r="B114" s="17">
        <v>5162</v>
      </c>
      <c r="C114" s="15" t="s">
        <v>66</v>
      </c>
      <c r="D114" s="15"/>
      <c r="E114" s="38">
        <v>25000</v>
      </c>
      <c r="F114" s="38"/>
      <c r="G114" s="38">
        <v>25000</v>
      </c>
      <c r="H114" s="38"/>
      <c r="I114" s="38">
        <v>5679.74</v>
      </c>
      <c r="J114" s="39">
        <f t="shared" si="1"/>
        <v>22.71896</v>
      </c>
    </row>
    <row r="115" spans="1:10" ht="15">
      <c r="A115" s="15">
        <v>6171</v>
      </c>
      <c r="B115" s="17">
        <v>5165</v>
      </c>
      <c r="C115" s="15" t="s">
        <v>67</v>
      </c>
      <c r="D115" s="15"/>
      <c r="E115" s="38">
        <v>2500</v>
      </c>
      <c r="F115" s="38"/>
      <c r="G115" s="38">
        <v>2500</v>
      </c>
      <c r="H115" s="38"/>
      <c r="I115" s="38"/>
      <c r="J115" s="39">
        <f t="shared" si="1"/>
        <v>0</v>
      </c>
    </row>
    <row r="116" spans="1:10" ht="15">
      <c r="A116" s="17">
        <v>6171</v>
      </c>
      <c r="B116" s="17">
        <v>5166</v>
      </c>
      <c r="C116" s="17" t="s">
        <v>68</v>
      </c>
      <c r="D116" s="17"/>
      <c r="E116" s="42">
        <v>10000</v>
      </c>
      <c r="F116" s="55"/>
      <c r="G116" s="38">
        <v>10000</v>
      </c>
      <c r="H116" s="38"/>
      <c r="I116" s="38"/>
      <c r="J116" s="39">
        <f t="shared" si="1"/>
        <v>0</v>
      </c>
    </row>
    <row r="117" spans="1:10" ht="15">
      <c r="A117" s="17">
        <v>6171</v>
      </c>
      <c r="B117" s="17">
        <v>5167</v>
      </c>
      <c r="C117" s="17" t="s">
        <v>69</v>
      </c>
      <c r="D117" s="17"/>
      <c r="E117" s="42">
        <v>2000</v>
      </c>
      <c r="F117" s="38"/>
      <c r="G117" s="38">
        <v>2000</v>
      </c>
      <c r="H117" s="38"/>
      <c r="I117" s="38">
        <v>1300</v>
      </c>
      <c r="J117" s="39">
        <f t="shared" si="1"/>
        <v>65</v>
      </c>
    </row>
    <row r="118" spans="1:10" ht="15">
      <c r="A118" s="15">
        <v>6171</v>
      </c>
      <c r="B118" s="15">
        <v>5169</v>
      </c>
      <c r="C118" s="15" t="s">
        <v>70</v>
      </c>
      <c r="D118" s="15"/>
      <c r="E118" s="38">
        <v>149000</v>
      </c>
      <c r="F118" s="38"/>
      <c r="G118" s="38">
        <v>149000</v>
      </c>
      <c r="H118" s="38"/>
      <c r="I118" s="38">
        <v>19933.55</v>
      </c>
      <c r="J118" s="39">
        <f t="shared" si="1"/>
        <v>13.378221476510067</v>
      </c>
    </row>
    <row r="119" spans="1:10" ht="15">
      <c r="A119" s="15">
        <v>6171</v>
      </c>
      <c r="B119" s="15">
        <v>5171</v>
      </c>
      <c r="C119" s="15" t="s">
        <v>43</v>
      </c>
      <c r="D119" s="15"/>
      <c r="E119" s="38">
        <v>20000</v>
      </c>
      <c r="F119" s="38"/>
      <c r="G119" s="38">
        <v>20000</v>
      </c>
      <c r="H119" s="38"/>
      <c r="I119" s="38">
        <v>1041</v>
      </c>
      <c r="J119" s="39">
        <f t="shared" si="1"/>
        <v>5.205</v>
      </c>
    </row>
    <row r="120" spans="1:10" ht="15">
      <c r="A120" s="15">
        <v>6171</v>
      </c>
      <c r="B120" s="15">
        <v>5173</v>
      </c>
      <c r="C120" s="15" t="s">
        <v>71</v>
      </c>
      <c r="D120" s="15"/>
      <c r="E120" s="38">
        <v>10000</v>
      </c>
      <c r="F120" s="38"/>
      <c r="G120" s="38">
        <v>10000</v>
      </c>
      <c r="H120" s="38"/>
      <c r="I120" s="38">
        <v>1303</v>
      </c>
      <c r="J120" s="39">
        <f t="shared" si="1"/>
        <v>13.03</v>
      </c>
    </row>
    <row r="121" spans="1:10" ht="15">
      <c r="A121" s="15">
        <v>6171</v>
      </c>
      <c r="B121" s="15">
        <v>5175</v>
      </c>
      <c r="C121" s="15" t="s">
        <v>45</v>
      </c>
      <c r="D121" s="15"/>
      <c r="E121" s="38">
        <v>2000</v>
      </c>
      <c r="F121" s="38"/>
      <c r="G121" s="38">
        <v>2000</v>
      </c>
      <c r="H121" s="38"/>
      <c r="I121" s="38">
        <v>584</v>
      </c>
      <c r="J121" s="39">
        <f t="shared" si="1"/>
        <v>29.2</v>
      </c>
    </row>
    <row r="122" spans="1:10" ht="15">
      <c r="A122" s="15">
        <v>6171</v>
      </c>
      <c r="B122" s="15">
        <v>5194</v>
      </c>
      <c r="C122" s="15" t="s">
        <v>46</v>
      </c>
      <c r="D122" s="15"/>
      <c r="E122" s="38">
        <v>2000</v>
      </c>
      <c r="F122" s="38"/>
      <c r="G122" s="38">
        <v>2000</v>
      </c>
      <c r="H122" s="38"/>
      <c r="I122" s="38"/>
      <c r="J122" s="39">
        <f aca="true" t="shared" si="2" ref="J122:J127">I122/G122*100</f>
        <v>0</v>
      </c>
    </row>
    <row r="123" spans="1:10" ht="15">
      <c r="A123" s="15">
        <v>6171</v>
      </c>
      <c r="B123" s="15">
        <v>5222</v>
      </c>
      <c r="C123" s="15" t="s">
        <v>96</v>
      </c>
      <c r="D123" s="15"/>
      <c r="E123" s="42">
        <v>20000</v>
      </c>
      <c r="F123" s="38"/>
      <c r="G123" s="38">
        <v>20000</v>
      </c>
      <c r="H123" s="38"/>
      <c r="I123" s="38"/>
      <c r="J123" s="39">
        <f t="shared" si="2"/>
        <v>0</v>
      </c>
    </row>
    <row r="124" spans="1:10" ht="15">
      <c r="A124" s="15">
        <v>6171</v>
      </c>
      <c r="B124" s="15">
        <v>5229</v>
      </c>
      <c r="C124" s="15" t="s">
        <v>72</v>
      </c>
      <c r="D124" s="15"/>
      <c r="E124" s="38">
        <v>5000</v>
      </c>
      <c r="F124" s="38"/>
      <c r="G124" s="38">
        <v>5000</v>
      </c>
      <c r="H124" s="38"/>
      <c r="I124" s="38">
        <v>3092.4</v>
      </c>
      <c r="J124" s="39">
        <f t="shared" si="2"/>
        <v>61.848000000000006</v>
      </c>
    </row>
    <row r="125" spans="1:10" ht="15">
      <c r="A125" s="15">
        <v>6171</v>
      </c>
      <c r="B125" s="15">
        <v>5321</v>
      </c>
      <c r="C125" s="15" t="s">
        <v>37</v>
      </c>
      <c r="D125" s="15"/>
      <c r="E125" s="38">
        <v>3000</v>
      </c>
      <c r="F125" s="38"/>
      <c r="G125" s="38">
        <v>3000</v>
      </c>
      <c r="H125" s="38"/>
      <c r="I125" s="38"/>
      <c r="J125" s="39">
        <f t="shared" si="2"/>
        <v>0</v>
      </c>
    </row>
    <row r="126" spans="1:10" ht="15">
      <c r="A126" s="15">
        <v>6171</v>
      </c>
      <c r="B126" s="15">
        <v>5365</v>
      </c>
      <c r="C126" s="15" t="s">
        <v>107</v>
      </c>
      <c r="D126" s="15"/>
      <c r="E126" s="42">
        <v>1000</v>
      </c>
      <c r="F126" s="38"/>
      <c r="G126" s="38">
        <v>1000</v>
      </c>
      <c r="H126" s="38"/>
      <c r="I126" s="38">
        <v>600</v>
      </c>
      <c r="J126" s="39">
        <f t="shared" si="2"/>
        <v>60</v>
      </c>
    </row>
    <row r="127" spans="1:10" ht="15">
      <c r="A127" s="15">
        <v>6171</v>
      </c>
      <c r="B127" s="15">
        <v>5511</v>
      </c>
      <c r="C127" s="15" t="s">
        <v>73</v>
      </c>
      <c r="D127" s="15"/>
      <c r="E127" s="38">
        <v>2000</v>
      </c>
      <c r="F127" s="38"/>
      <c r="G127" s="38">
        <v>2000</v>
      </c>
      <c r="H127" s="38"/>
      <c r="I127" s="38">
        <v>1410</v>
      </c>
      <c r="J127" s="39">
        <f t="shared" si="2"/>
        <v>70.5</v>
      </c>
    </row>
    <row r="128" spans="1:9" ht="15">
      <c r="A128" s="15">
        <v>6171</v>
      </c>
      <c r="B128" s="15">
        <v>6119</v>
      </c>
      <c r="C128" s="17" t="s">
        <v>105</v>
      </c>
      <c r="D128" s="15"/>
      <c r="E128" s="38">
        <v>100000</v>
      </c>
      <c r="F128" s="38"/>
      <c r="G128" s="38">
        <v>100000</v>
      </c>
      <c r="H128" s="38"/>
      <c r="I128" s="38"/>
    </row>
    <row r="129" spans="1:10" s="48" customFormat="1" ht="15.75">
      <c r="A129" s="28">
        <v>6171</v>
      </c>
      <c r="B129" s="28"/>
      <c r="C129" s="28" t="s">
        <v>29</v>
      </c>
      <c r="D129" s="28"/>
      <c r="E129" s="45">
        <f>SUM(E103:E128)</f>
        <v>761500</v>
      </c>
      <c r="F129" s="45"/>
      <c r="G129" s="45">
        <f>SUM(G103:G128)</f>
        <v>761500</v>
      </c>
      <c r="H129" s="45"/>
      <c r="I129" s="45">
        <f>SUM(I103:I127)</f>
        <v>123948.69</v>
      </c>
      <c r="J129" s="46">
        <f t="shared" si="1"/>
        <v>16.27691267235719</v>
      </c>
    </row>
    <row r="130" spans="1:9" ht="15.75">
      <c r="A130" s="8"/>
      <c r="B130" s="8"/>
      <c r="C130" s="8"/>
      <c r="D130" s="8"/>
      <c r="E130" s="40"/>
      <c r="F130" s="40"/>
      <c r="G130" s="38"/>
      <c r="H130" s="38"/>
      <c r="I130" s="38"/>
    </row>
    <row r="131" spans="1:10" ht="15">
      <c r="A131" s="17">
        <v>6310</v>
      </c>
      <c r="B131" s="15">
        <v>5163</v>
      </c>
      <c r="C131" s="15" t="s">
        <v>75</v>
      </c>
      <c r="D131" s="15"/>
      <c r="E131" s="38">
        <v>10000</v>
      </c>
      <c r="F131" s="38"/>
      <c r="G131" s="38">
        <v>10000</v>
      </c>
      <c r="H131" s="38"/>
      <c r="I131" s="38">
        <v>2109</v>
      </c>
      <c r="J131" s="39">
        <f t="shared" si="1"/>
        <v>21.09</v>
      </c>
    </row>
    <row r="132" spans="1:10" s="48" customFormat="1" ht="15.75">
      <c r="A132" s="28">
        <v>6310</v>
      </c>
      <c r="B132" s="28"/>
      <c r="C132" s="28" t="s">
        <v>76</v>
      </c>
      <c r="D132" s="28"/>
      <c r="E132" s="45">
        <f>SUM(E131:E131)</f>
        <v>10000</v>
      </c>
      <c r="F132" s="45"/>
      <c r="G132" s="45">
        <v>10000</v>
      </c>
      <c r="H132" s="45"/>
      <c r="I132" s="45">
        <f>SUM(I131)</f>
        <v>2109</v>
      </c>
      <c r="J132" s="46">
        <f t="shared" si="1"/>
        <v>21.09</v>
      </c>
    </row>
    <row r="133" spans="1:9" ht="15">
      <c r="A133" s="15"/>
      <c r="B133" s="15"/>
      <c r="C133" s="15"/>
      <c r="D133" s="15"/>
      <c r="E133" s="38"/>
      <c r="F133" s="38"/>
      <c r="G133" s="38"/>
      <c r="H133" s="38"/>
      <c r="I133" s="38"/>
    </row>
    <row r="134" spans="1:10" ht="15">
      <c r="A134" s="17">
        <v>6320</v>
      </c>
      <c r="B134" s="15">
        <v>5163</v>
      </c>
      <c r="C134" s="15" t="s">
        <v>77</v>
      </c>
      <c r="D134" s="15"/>
      <c r="E134" s="38">
        <v>15000</v>
      </c>
      <c r="F134" s="38"/>
      <c r="G134" s="38">
        <v>15000</v>
      </c>
      <c r="H134" s="38"/>
      <c r="I134" s="38"/>
      <c r="J134" s="39">
        <f t="shared" si="1"/>
        <v>0</v>
      </c>
    </row>
    <row r="135" spans="1:10" s="48" customFormat="1" ht="15.75">
      <c r="A135" s="27">
        <v>6320</v>
      </c>
      <c r="B135" s="28"/>
      <c r="C135" s="28" t="s">
        <v>78</v>
      </c>
      <c r="D135" s="28"/>
      <c r="E135" s="45">
        <f>SUM(E134)</f>
        <v>15000</v>
      </c>
      <c r="F135" s="45"/>
      <c r="G135" s="45">
        <v>15000</v>
      </c>
      <c r="H135" s="45"/>
      <c r="I135" s="45"/>
      <c r="J135" s="46">
        <f t="shared" si="1"/>
        <v>0</v>
      </c>
    </row>
    <row r="136" spans="1:9" ht="15.75">
      <c r="A136" s="21"/>
      <c r="B136" s="8"/>
      <c r="C136" s="8"/>
      <c r="D136" s="8"/>
      <c r="E136" s="40"/>
      <c r="F136" s="38"/>
      <c r="G136" s="38"/>
      <c r="H136" s="38"/>
      <c r="I136" s="38"/>
    </row>
    <row r="137" spans="1:10" s="30" customFormat="1" ht="15">
      <c r="A137" s="31">
        <v>6402</v>
      </c>
      <c r="B137" s="26">
        <v>5366</v>
      </c>
      <c r="C137" s="26" t="s">
        <v>112</v>
      </c>
      <c r="D137" s="26"/>
      <c r="E137" s="41"/>
      <c r="F137" s="41"/>
      <c r="G137" s="41">
        <v>10944.4</v>
      </c>
      <c r="H137" s="41"/>
      <c r="I137" s="41">
        <v>10944.4</v>
      </c>
      <c r="J137" s="47">
        <f t="shared" si="1"/>
        <v>100</v>
      </c>
    </row>
    <row r="138" spans="1:10" s="48" customFormat="1" ht="15.75">
      <c r="A138" s="27">
        <v>6402</v>
      </c>
      <c r="B138" s="28"/>
      <c r="C138" s="28" t="s">
        <v>113</v>
      </c>
      <c r="D138" s="28"/>
      <c r="E138" s="45"/>
      <c r="F138" s="45"/>
      <c r="G138" s="45">
        <f>SUM(G137)</f>
        <v>10944.4</v>
      </c>
      <c r="H138" s="45"/>
      <c r="I138" s="45">
        <f>SUM(I137)</f>
        <v>10944.4</v>
      </c>
      <c r="J138" s="46">
        <f t="shared" si="1"/>
        <v>100</v>
      </c>
    </row>
    <row r="139" spans="1:9" ht="15.75">
      <c r="A139" s="21"/>
      <c r="B139" s="8"/>
      <c r="C139" s="8"/>
      <c r="D139" s="8"/>
      <c r="E139" s="40"/>
      <c r="F139" s="38"/>
      <c r="G139" s="38"/>
      <c r="H139" s="38"/>
      <c r="I139" s="38"/>
    </row>
    <row r="140" spans="1:10" ht="15.75">
      <c r="A140" s="31">
        <v>6409</v>
      </c>
      <c r="B140" s="26">
        <v>5329</v>
      </c>
      <c r="C140" s="26" t="s">
        <v>97</v>
      </c>
      <c r="D140" s="28"/>
      <c r="E140" s="38">
        <v>15000</v>
      </c>
      <c r="F140" s="38"/>
      <c r="G140" s="38">
        <v>15000</v>
      </c>
      <c r="H140" s="38"/>
      <c r="I140" s="38"/>
      <c r="J140" s="39">
        <f t="shared" si="1"/>
        <v>0</v>
      </c>
    </row>
    <row r="141" spans="1:10" ht="15.75">
      <c r="A141" s="31">
        <v>6409</v>
      </c>
      <c r="B141" s="26">
        <v>5362</v>
      </c>
      <c r="C141" s="26" t="s">
        <v>98</v>
      </c>
      <c r="D141" s="26"/>
      <c r="E141" s="38">
        <v>118000</v>
      </c>
      <c r="F141" s="40"/>
      <c r="G141" s="38">
        <v>118000</v>
      </c>
      <c r="H141" s="38"/>
      <c r="I141" s="38">
        <v>44460</v>
      </c>
      <c r="J141" s="39">
        <f>I141/G141*100</f>
        <v>37.67796610169491</v>
      </c>
    </row>
    <row r="142" spans="1:10" s="48" customFormat="1" ht="15.75">
      <c r="A142" s="27">
        <v>6409</v>
      </c>
      <c r="B142" s="28"/>
      <c r="C142" s="28" t="s">
        <v>100</v>
      </c>
      <c r="D142" s="28"/>
      <c r="E142" s="45">
        <f>SUM(E140:E141)</f>
        <v>133000</v>
      </c>
      <c r="F142" s="58"/>
      <c r="G142" s="45">
        <f>SUM(G140:G141)</f>
        <v>133000</v>
      </c>
      <c r="H142" s="28"/>
      <c r="I142" s="45">
        <f>SUM(I140:I141)</f>
        <v>44460</v>
      </c>
      <c r="J142" s="46">
        <f>I142/G142*100</f>
        <v>33.42857142857143</v>
      </c>
    </row>
    <row r="143" spans="1:9" ht="15.75">
      <c r="A143" s="27"/>
      <c r="B143" s="28"/>
      <c r="C143" s="28"/>
      <c r="D143" s="28"/>
      <c r="E143" s="19"/>
      <c r="F143" s="20"/>
      <c r="G143" s="15"/>
      <c r="H143" s="15"/>
      <c r="I143" s="15"/>
    </row>
    <row r="144" spans="1:10" ht="18">
      <c r="A144" s="14"/>
      <c r="B144" s="11" t="s">
        <v>79</v>
      </c>
      <c r="C144" s="7"/>
      <c r="D144" s="7"/>
      <c r="E144" s="14">
        <f>SUM(E142,E135,E132,E129,E94,E90,E81,E78,E71,E68,E64,E55,E59,E49,E43,E39,E36,E33,E27,E20,E17,E14,E11)</f>
        <v>4442958</v>
      </c>
      <c r="F144" s="14"/>
      <c r="G144" s="62">
        <f>SUM(G138,G142,G135,G132,G129,G101,G94,G90,G81,G78,G71,G68,G64,G59,G55,G49,G43,G39,G36,G33,G27,G20,G17,G14,G11,)</f>
        <v>4481202.4</v>
      </c>
      <c r="H144" s="62"/>
      <c r="I144" s="62">
        <f>SUM(I138,I142,I135,I132,I129,I101,I94,I90,I81,I78,I71,I68,I64,I59,I55,I49,I43,I39,I36,I33,I27,I20,I17,I14,I11,)</f>
        <v>2026949.0899999999</v>
      </c>
      <c r="J144" s="39">
        <f>I144/G144*100</f>
        <v>45.232259315044544</v>
      </c>
    </row>
    <row r="145" spans="1:6" ht="15.75">
      <c r="A145" s="14"/>
      <c r="B145" s="13"/>
      <c r="C145" s="14"/>
      <c r="D145" s="14"/>
      <c r="E145" s="32"/>
      <c r="F145" s="22"/>
    </row>
    <row r="146" spans="1:6" ht="15.75">
      <c r="A146" s="14"/>
      <c r="B146" s="13"/>
      <c r="C146" s="14"/>
      <c r="D146" s="14"/>
      <c r="E146" s="14"/>
      <c r="F146" s="22"/>
    </row>
    <row r="147" spans="1:6" ht="15.75">
      <c r="A147" s="14"/>
      <c r="B147" s="21"/>
      <c r="C147" s="23"/>
      <c r="D147" s="14"/>
      <c r="E147" s="14"/>
      <c r="F147" s="22"/>
    </row>
    <row r="148" spans="1:6" ht="15.75">
      <c r="A148" s="24"/>
      <c r="B148" s="13"/>
      <c r="C148" s="14"/>
      <c r="D148" s="14"/>
      <c r="E148" s="14"/>
      <c r="F148" s="22"/>
    </row>
    <row r="149" spans="1:6" ht="18" customHeight="1">
      <c r="A149" s="24"/>
      <c r="B149" s="13"/>
      <c r="C149" s="14"/>
      <c r="D149" s="14"/>
      <c r="E149" s="14"/>
      <c r="F149" s="22"/>
    </row>
    <row r="150" spans="1:6" ht="18">
      <c r="A150" s="7"/>
      <c r="B150" s="11"/>
      <c r="C150" s="7"/>
      <c r="D150" s="7"/>
      <c r="E150" s="7"/>
      <c r="F150" s="12"/>
    </row>
    <row r="151" spans="1:6" ht="18">
      <c r="A151" s="7"/>
      <c r="B151" s="11"/>
      <c r="C151" s="7"/>
      <c r="D151" s="7"/>
      <c r="E151" s="7"/>
      <c r="F151" s="12"/>
    </row>
    <row r="152" spans="1:6" ht="18">
      <c r="A152" s="7"/>
      <c r="B152" s="11"/>
      <c r="C152" s="7"/>
      <c r="D152" s="7"/>
      <c r="E152" s="7"/>
      <c r="F152" s="12"/>
    </row>
    <row r="153" spans="1:6" ht="18">
      <c r="A153" s="7"/>
      <c r="B153" s="11"/>
      <c r="C153" s="7"/>
      <c r="D153" s="7"/>
      <c r="E153" s="7"/>
      <c r="F153" s="12"/>
    </row>
    <row r="154" spans="1:6" ht="18">
      <c r="A154" s="7"/>
      <c r="B154" s="11"/>
      <c r="C154" s="7"/>
      <c r="D154" s="7"/>
      <c r="E154" s="7"/>
      <c r="F154" s="12"/>
    </row>
    <row r="155" spans="1:6" ht="18">
      <c r="A155" s="7"/>
      <c r="B155" s="11"/>
      <c r="C155" s="7"/>
      <c r="D155" s="7"/>
      <c r="E155" s="7"/>
      <c r="F155" s="12"/>
    </row>
    <row r="156" spans="1:6" ht="18">
      <c r="A156" s="7"/>
      <c r="B156" s="11"/>
      <c r="C156" s="7"/>
      <c r="D156" s="7"/>
      <c r="E156" s="7"/>
      <c r="F156" s="12"/>
    </row>
    <row r="157" spans="1:6" ht="18">
      <c r="A157" s="7"/>
      <c r="B157" s="11"/>
      <c r="C157" s="7"/>
      <c r="D157" s="7"/>
      <c r="E157" s="7"/>
      <c r="F157" s="12"/>
    </row>
    <row r="158" spans="1:6" ht="18">
      <c r="A158" s="7"/>
      <c r="B158" s="11"/>
      <c r="C158" s="7"/>
      <c r="D158" s="7"/>
      <c r="E158" s="7"/>
      <c r="F158" s="12"/>
    </row>
    <row r="159" spans="1:6" ht="18">
      <c r="A159" s="7"/>
      <c r="B159" s="11"/>
      <c r="C159" s="7"/>
      <c r="D159" s="7"/>
      <c r="E159" s="7"/>
      <c r="F159" s="12"/>
    </row>
    <row r="160" spans="1:6" ht="18">
      <c r="A160" s="7"/>
      <c r="B160" s="11"/>
      <c r="C160" s="7"/>
      <c r="D160" s="7"/>
      <c r="E160" s="7"/>
      <c r="F160" s="12"/>
    </row>
    <row r="161" spans="1:6" ht="18">
      <c r="A161" s="7"/>
      <c r="B161" s="11"/>
      <c r="C161" s="7"/>
      <c r="D161" s="7"/>
      <c r="E161" s="7"/>
      <c r="F161" s="10"/>
    </row>
    <row r="162" spans="1:6" ht="18">
      <c r="A162" s="7"/>
      <c r="B162" s="11"/>
      <c r="C162" s="7"/>
      <c r="D162" s="7"/>
      <c r="E162" s="7"/>
      <c r="F162" s="10"/>
    </row>
    <row r="163" spans="1:6" ht="18">
      <c r="A163" s="7"/>
      <c r="B163" s="11"/>
      <c r="C163" s="7"/>
      <c r="D163" s="7"/>
      <c r="E163" s="7"/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OÚ Radimovice</cp:lastModifiedBy>
  <cp:lastPrinted>2013-11-04T09:37:05Z</cp:lastPrinted>
  <dcterms:created xsi:type="dcterms:W3CDTF">2009-11-27T09:26:15Z</dcterms:created>
  <dcterms:modified xsi:type="dcterms:W3CDTF">2013-11-04T09:37:44Z</dcterms:modified>
  <cp:category/>
  <cp:version/>
  <cp:contentType/>
  <cp:contentStatus/>
</cp:coreProperties>
</file>