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říjmy" sheetId="1" r:id="rId1"/>
    <sheet name="Výdaje" sheetId="2" r:id="rId2"/>
  </sheets>
  <definedNames/>
  <calcPr fullCalcOnLoad="1"/>
</workbook>
</file>

<file path=xl/sharedStrings.xml><?xml version="1.0" encoding="utf-8"?>
<sst xmlns="http://schemas.openxmlformats.org/spreadsheetml/2006/main" count="197" uniqueCount="125">
  <si>
    <t>obce Radimovice</t>
  </si>
  <si>
    <t>Příjmy</t>
  </si>
  <si>
    <t>Paragraf</t>
  </si>
  <si>
    <t>Položka</t>
  </si>
  <si>
    <t xml:space="preserve">Daň z příjmu fyzických osob ze záv.čin. </t>
  </si>
  <si>
    <t>Daň z příjmu fyzických osob ze SVČ</t>
  </si>
  <si>
    <t>Daň z příjmů fyzických osob z kapit. výnosů</t>
  </si>
  <si>
    <t>Daň z příjmu právnických osob</t>
  </si>
  <si>
    <t>DPH</t>
  </si>
  <si>
    <t>Poplatek za komunální odpad</t>
  </si>
  <si>
    <t>Poplatek ze psů</t>
  </si>
  <si>
    <t>Poplatek za lázeňský a rekreační pobyt</t>
  </si>
  <si>
    <t>Poplatek za užívání veřejného prostranství</t>
  </si>
  <si>
    <t>Poplatek za ubytovací kapacity</t>
  </si>
  <si>
    <t>Odvod výtěžku z provozování loterií</t>
  </si>
  <si>
    <t>Správní poplatky</t>
  </si>
  <si>
    <t>Daň z nemovitosti</t>
  </si>
  <si>
    <t>Neinvestiční přijaté dotace ze SR v rámci SDV</t>
  </si>
  <si>
    <t>Bez ODPA</t>
  </si>
  <si>
    <t>Příjmy z poskytování služeb a výrobků</t>
  </si>
  <si>
    <t>Silnice</t>
  </si>
  <si>
    <t>Činnosti knihovnické</t>
  </si>
  <si>
    <t>Ostatní tělovýchovná činnost</t>
  </si>
  <si>
    <t>Příjmy z pronájmu ost. nemovitostí a jejich částí</t>
  </si>
  <si>
    <t>Bytové hospodářství</t>
  </si>
  <si>
    <t>Příjmy z pronájmu ost. nemovitostí a jejich okolí</t>
  </si>
  <si>
    <t>Nebytové hospodářství</t>
  </si>
  <si>
    <t>Sběr a svoz komunálních odpadů</t>
  </si>
  <si>
    <t>Příjmy z pronájmu pozemků</t>
  </si>
  <si>
    <t>Činnost místní správy</t>
  </si>
  <si>
    <t>Příjmy z úroků</t>
  </si>
  <si>
    <t>Obecné příjmy a výdaje z finanč. operací</t>
  </si>
  <si>
    <t>Výdaje</t>
  </si>
  <si>
    <t xml:space="preserve">Budovy, haly a stavby </t>
  </si>
  <si>
    <t>Provoz veřejné silniční dopravy</t>
  </si>
  <si>
    <t>Neinvestiční dotace obcím</t>
  </si>
  <si>
    <t>Předškolní zařízení</t>
  </si>
  <si>
    <t>Neinvestiční transfery obcím</t>
  </si>
  <si>
    <t>Základní školy</t>
  </si>
  <si>
    <t>Ostatní osobní výdaje</t>
  </si>
  <si>
    <t>Povinné poj. na soc. zabezpeč. a př.</t>
  </si>
  <si>
    <t>Povinné poj. na veřejné zdravotní pojištění</t>
  </si>
  <si>
    <t>Knihy, učební pomůcky, tisk</t>
  </si>
  <si>
    <t>Opravy a udržování</t>
  </si>
  <si>
    <t>Nákup ostatních služeb</t>
  </si>
  <si>
    <t>Pohoštění</t>
  </si>
  <si>
    <t>Věcné dary</t>
  </si>
  <si>
    <t>Ostatní záležitosti kultury</t>
  </si>
  <si>
    <t>Nájemné</t>
  </si>
  <si>
    <t>Využití volného času dětí a mládeže</t>
  </si>
  <si>
    <t>Bytová hospodářství</t>
  </si>
  <si>
    <t>Nákup materiálu j.n.</t>
  </si>
  <si>
    <t>Elektrická energie</t>
  </si>
  <si>
    <t>Veřejné osvětlení</t>
  </si>
  <si>
    <t>Sběr a svoz komunálního odpadů</t>
  </si>
  <si>
    <t>Drobný hmotný dlouhodobý majetek</t>
  </si>
  <si>
    <t>Pohonné hmoty a maziva</t>
  </si>
  <si>
    <t>Péče o vzhled obcí a veřejnou zeleň</t>
  </si>
  <si>
    <t>Služby peněžních ústavů – pojištění vozidla</t>
  </si>
  <si>
    <t>Požární ochrana - dobrovolná část</t>
  </si>
  <si>
    <t>Odměny členů zastupitelstva obcí</t>
  </si>
  <si>
    <t>Zastupitelstva obcí</t>
  </si>
  <si>
    <t>Platy zaměstnanců v pracovním poměru</t>
  </si>
  <si>
    <t>Ostatní pojistné na úrazové pojištění</t>
  </si>
  <si>
    <t>Nákup materiálu j.a.</t>
  </si>
  <si>
    <t>Služby pošt</t>
  </si>
  <si>
    <t>Služby telekomunikací a radiokomunikací</t>
  </si>
  <si>
    <t>Nájemné za půdu</t>
  </si>
  <si>
    <t>Konzultační, poradenské a právní služby</t>
  </si>
  <si>
    <t>Služby školení a vzdělávání</t>
  </si>
  <si>
    <t xml:space="preserve">Nákup ostatních služeb </t>
  </si>
  <si>
    <t>Cestovné</t>
  </si>
  <si>
    <t>Ostatní neivestiční transfery nezisk. a podob. org</t>
  </si>
  <si>
    <t>Neinvetsiční transfery mezinarod. organizacím</t>
  </si>
  <si>
    <t>Budovy, haly a stavby</t>
  </si>
  <si>
    <t>Služby peněžních ústavů</t>
  </si>
  <si>
    <t>Obecné příjmy a výdaje z finančních oper.</t>
  </si>
  <si>
    <t>Služby peněžních ústavů (pojistné za majetek obce)</t>
  </si>
  <si>
    <t>Pojištění funkčně nespecifikované</t>
  </si>
  <si>
    <t>Celkem</t>
  </si>
  <si>
    <t>Nákup materiálu  j.n.</t>
  </si>
  <si>
    <t>Studená voda</t>
  </si>
  <si>
    <t xml:space="preserve">Neinvestiční transfery krajům </t>
  </si>
  <si>
    <t>Ostatní příjmy z pronájmu majetku</t>
  </si>
  <si>
    <t>Odvod z výherních hracích přístrojů</t>
  </si>
  <si>
    <t>Příjmy z pronájmu ost.nemovit. a jejich částí</t>
  </si>
  <si>
    <t>Ostatní zájmová činnost a rekreace</t>
  </si>
  <si>
    <t>Přijaté nekapitálové příspěvky a náhrady</t>
  </si>
  <si>
    <t>Využívání a zneškodňování kom. odpadů</t>
  </si>
  <si>
    <t>Pořízení, zachování a obnova hodnot</t>
  </si>
  <si>
    <t xml:space="preserve">opravy a udržování </t>
  </si>
  <si>
    <t>Rozhlas a televize</t>
  </si>
  <si>
    <t>Nákup ostatních složek</t>
  </si>
  <si>
    <t>Využívání a zneškodňování kom.odpadů</t>
  </si>
  <si>
    <t>nespecifikované rezervy</t>
  </si>
  <si>
    <t>Činnost org. a sl. při zabezpeč.úkolů</t>
  </si>
  <si>
    <t>Neinvestiční transfery občan.sdružením</t>
  </si>
  <si>
    <t>Ostatní neinvest.transfery veř.rozp.územ.</t>
  </si>
  <si>
    <t>Platby daní a poplatků státnímu rozpočtu</t>
  </si>
  <si>
    <t>Daň z příjmu právnických osob za obce</t>
  </si>
  <si>
    <t>Ostatní činnosti jinde nezařazené</t>
  </si>
  <si>
    <t>Ochranné pomůcky</t>
  </si>
  <si>
    <t>Financování</t>
  </si>
  <si>
    <t>Investiční přijaté transfery ze st.fondů</t>
  </si>
  <si>
    <t>Budovy, haly, stavby</t>
  </si>
  <si>
    <t>Územní plánování</t>
  </si>
  <si>
    <t>Ostatní záležitosti pozemník komunikací</t>
  </si>
  <si>
    <t>Platby daní a poplatků krajům, obcím a ost.fondům</t>
  </si>
  <si>
    <t>Schválený rozpočet</t>
  </si>
  <si>
    <t>Rozpočet po úpravách k 30.6.2013</t>
  </si>
  <si>
    <t>Čerpání rozpočtu k 30.6.2013</t>
  </si>
  <si>
    <t>%</t>
  </si>
  <si>
    <t>Neinv.přijaté trastery z všeob.pokl.s.</t>
  </si>
  <si>
    <t>Neinvestiční přijaté transfery ze st.</t>
  </si>
  <si>
    <t>Neinvestiční přijaté transfery od obcí</t>
  </si>
  <si>
    <t>přijaté neinvestiční dary</t>
  </si>
  <si>
    <t>Ost.správa v obl.hops.opatření pro kriz.ř.</t>
  </si>
  <si>
    <t>příjmy z prodeje kr.a drobn.dlouhodob.majetku</t>
  </si>
  <si>
    <t>ostatní osobní výdaje</t>
  </si>
  <si>
    <t>Neinvestiční transfery občanským sdružením</t>
  </si>
  <si>
    <t>Ostatní nákupy dlouhodobého nehmotného maj.</t>
  </si>
  <si>
    <t>Ost.správa v obl.hosp.opratřední pro kriz.</t>
  </si>
  <si>
    <t>Volba prezidenta republiky</t>
  </si>
  <si>
    <t>výdaje finan.vypoř.min.let mez krajem</t>
  </si>
  <si>
    <t>Finanční vypořádání minulých let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</si>
</sst>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"/>
    <numFmt numFmtId="165" formatCode="#,##0\ _K_č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7">
    <font>
      <sz val="10"/>
      <name val="Arial CE"/>
      <family val="2"/>
    </font>
    <font>
      <sz val="10"/>
      <name val="Arial"/>
      <family val="0"/>
    </font>
    <font>
      <b/>
      <sz val="16"/>
      <name val="Arial CE"/>
      <family val="2"/>
    </font>
    <font>
      <b/>
      <sz val="20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2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164" fontId="6" fillId="0" borderId="0" xfId="0" applyNumberFormat="1" applyFont="1" applyAlignment="1">
      <alignment/>
    </xf>
    <xf numFmtId="0" fontId="7" fillId="0" borderId="0" xfId="0" applyFont="1" applyAlignment="1">
      <alignment/>
    </xf>
    <xf numFmtId="165" fontId="0" fillId="0" borderId="0" xfId="0" applyNumberFormat="1" applyAlignment="1">
      <alignment horizontal="right"/>
    </xf>
    <xf numFmtId="165" fontId="0" fillId="0" borderId="0" xfId="0" applyNumberFormat="1" applyAlignment="1">
      <alignment/>
    </xf>
    <xf numFmtId="0" fontId="6" fillId="0" borderId="0" xfId="0" applyFont="1" applyAlignment="1">
      <alignment/>
    </xf>
    <xf numFmtId="165" fontId="6" fillId="0" borderId="0" xfId="0" applyNumberFormat="1" applyFont="1" applyAlignment="1">
      <alignment/>
    </xf>
    <xf numFmtId="0" fontId="9" fillId="0" borderId="0" xfId="0" applyFont="1" applyAlignment="1">
      <alignment/>
    </xf>
    <xf numFmtId="164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Fill="1" applyAlignment="1">
      <alignment/>
    </xf>
    <xf numFmtId="3" fontId="10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165" fontId="9" fillId="0" borderId="0" xfId="0" applyNumberFormat="1" applyFont="1" applyAlignment="1">
      <alignment/>
    </xf>
    <xf numFmtId="164" fontId="7" fillId="0" borderId="0" xfId="0" applyNumberFormat="1" applyFont="1" applyFill="1" applyAlignment="1">
      <alignment/>
    </xf>
    <xf numFmtId="164" fontId="7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Alignment="1">
      <alignment/>
    </xf>
    <xf numFmtId="164" fontId="9" fillId="0" borderId="0" xfId="0" applyNumberFormat="1" applyFont="1" applyAlignment="1">
      <alignment horizontal="left" indent="1"/>
    </xf>
    <xf numFmtId="164" fontId="0" fillId="0" borderId="0" xfId="0" applyNumberFormat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10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7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10" fillId="0" borderId="0" xfId="0" applyNumberFormat="1" applyFont="1" applyFill="1" applyAlignment="1">
      <alignment/>
    </xf>
    <xf numFmtId="4" fontId="10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 wrapText="1"/>
    </xf>
    <xf numFmtId="0" fontId="7" fillId="0" borderId="0" xfId="0" applyFont="1" applyAlignment="1">
      <alignment horizontal="right"/>
    </xf>
    <xf numFmtId="4" fontId="10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4" fontId="11" fillId="0" borderId="0" xfId="0" applyNumberFormat="1" applyFont="1" applyAlignment="1">
      <alignment/>
    </xf>
    <xf numFmtId="4" fontId="7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/>
    </xf>
    <xf numFmtId="4" fontId="12" fillId="0" borderId="0" xfId="0" applyNumberFormat="1" applyFont="1" applyAlignment="1">
      <alignment/>
    </xf>
    <xf numFmtId="4" fontId="0" fillId="0" borderId="0" xfId="0" applyNumberFormat="1" applyAlignment="1">
      <alignment horizontal="center" vertical="center" wrapText="1"/>
    </xf>
    <xf numFmtId="4" fontId="7" fillId="0" borderId="0" xfId="0" applyNumberFormat="1" applyFont="1" applyFill="1" applyAlignment="1">
      <alignment/>
    </xf>
    <xf numFmtId="165" fontId="7" fillId="0" borderId="0" xfId="0" applyNumberFormat="1" applyFont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0" borderId="0" xfId="0" applyFont="1" applyAlignment="1">
      <alignment/>
    </xf>
    <xf numFmtId="4" fontId="9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9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zoomScalePageLayoutView="0" workbookViewId="0" topLeftCell="A58">
      <selection activeCell="C80" sqref="C80"/>
    </sheetView>
  </sheetViews>
  <sheetFormatPr defaultColWidth="9.00390625" defaultRowHeight="12.75"/>
  <cols>
    <col min="2" max="2" width="11.625" style="0" customWidth="1"/>
    <col min="3" max="3" width="45.875" style="0" customWidth="1"/>
    <col min="4" max="4" width="5.875" style="0" customWidth="1"/>
    <col min="5" max="5" width="19.00390625" style="0" customWidth="1"/>
    <col min="6" max="6" width="2.75390625" style="0" customWidth="1"/>
    <col min="7" max="7" width="18.375" style="0" customWidth="1"/>
    <col min="8" max="8" width="3.75390625" style="0" customWidth="1"/>
    <col min="9" max="9" width="18.375" style="0" customWidth="1"/>
    <col min="10" max="10" width="10.125" style="0" bestFit="1" customWidth="1"/>
  </cols>
  <sheetData>
    <row r="1" spans="1:5" ht="20.25">
      <c r="A1" s="67" t="s">
        <v>110</v>
      </c>
      <c r="B1" s="67"/>
      <c r="C1" s="67"/>
      <c r="D1" s="67"/>
      <c r="E1" s="67"/>
    </row>
    <row r="2" spans="1:5" ht="26.25">
      <c r="A2" s="68" t="s">
        <v>0</v>
      </c>
      <c r="B2" s="68"/>
      <c r="C2" s="68"/>
      <c r="D2" s="68"/>
      <c r="E2" s="68"/>
    </row>
    <row r="3" spans="2:10" ht="24.75" customHeight="1">
      <c r="B3" s="1" t="s">
        <v>1</v>
      </c>
      <c r="E3" s="2" t="s">
        <v>108</v>
      </c>
      <c r="F3" s="2"/>
      <c r="G3" s="37" t="s">
        <v>109</v>
      </c>
      <c r="I3" s="37" t="s">
        <v>110</v>
      </c>
      <c r="J3" s="38" t="s">
        <v>111</v>
      </c>
    </row>
    <row r="4" spans="2:7" ht="12.75">
      <c r="B4" s="3"/>
      <c r="E4" s="2"/>
      <c r="F4" s="2"/>
      <c r="G4" s="2"/>
    </row>
    <row r="5" spans="1:7" ht="15">
      <c r="A5" s="16" t="s">
        <v>2</v>
      </c>
      <c r="B5" s="16" t="s">
        <v>3</v>
      </c>
      <c r="C5" s="15"/>
      <c r="D5" s="15"/>
      <c r="E5" s="15"/>
      <c r="G5" s="4"/>
    </row>
    <row r="6" spans="1:10" ht="15">
      <c r="A6" s="15">
        <v>0</v>
      </c>
      <c r="B6" s="15">
        <v>1111</v>
      </c>
      <c r="C6" s="15" t="s">
        <v>4</v>
      </c>
      <c r="D6" s="18"/>
      <c r="E6" s="39">
        <v>360000</v>
      </c>
      <c r="G6" s="39">
        <v>360000</v>
      </c>
      <c r="H6" s="18"/>
      <c r="I6" s="39">
        <v>238699.64</v>
      </c>
      <c r="J6" s="40">
        <f>I6/G6*100</f>
        <v>66.30545555555555</v>
      </c>
    </row>
    <row r="7" spans="1:10" ht="15">
      <c r="A7" s="15">
        <v>0</v>
      </c>
      <c r="B7" s="15">
        <v>1112</v>
      </c>
      <c r="C7" s="15" t="s">
        <v>5</v>
      </c>
      <c r="D7" s="18"/>
      <c r="E7" s="39">
        <v>25000</v>
      </c>
      <c r="G7" s="39">
        <v>25000</v>
      </c>
      <c r="H7" s="18"/>
      <c r="I7" s="39">
        <v>19010.59</v>
      </c>
      <c r="J7" s="40">
        <f aca="true" t="shared" si="0" ref="J7:J67">I7/G7*100</f>
        <v>76.04236</v>
      </c>
    </row>
    <row r="8" spans="1:10" ht="15">
      <c r="A8" s="15">
        <v>0</v>
      </c>
      <c r="B8" s="15">
        <v>1113</v>
      </c>
      <c r="C8" s="15" t="s">
        <v>6</v>
      </c>
      <c r="D8" s="18"/>
      <c r="E8" s="39">
        <v>40000</v>
      </c>
      <c r="G8" s="39">
        <v>40000</v>
      </c>
      <c r="H8" s="18"/>
      <c r="I8" s="39">
        <v>26412.02</v>
      </c>
      <c r="J8" s="40">
        <f t="shared" si="0"/>
        <v>66.03004999999999</v>
      </c>
    </row>
    <row r="9" spans="1:10" ht="15">
      <c r="A9" s="15">
        <v>0</v>
      </c>
      <c r="B9" s="15">
        <v>1121</v>
      </c>
      <c r="C9" s="15" t="s">
        <v>7</v>
      </c>
      <c r="D9" s="18"/>
      <c r="E9" s="39">
        <v>400000</v>
      </c>
      <c r="G9" s="39">
        <v>400000</v>
      </c>
      <c r="H9" s="18"/>
      <c r="I9" s="39">
        <v>234412</v>
      </c>
      <c r="J9" s="40">
        <f t="shared" si="0"/>
        <v>58.60300000000001</v>
      </c>
    </row>
    <row r="10" spans="1:10" ht="15">
      <c r="A10" s="15">
        <v>0</v>
      </c>
      <c r="B10" s="15">
        <v>1122</v>
      </c>
      <c r="C10" s="15" t="s">
        <v>99</v>
      </c>
      <c r="D10" s="18"/>
      <c r="E10" s="39">
        <v>118000</v>
      </c>
      <c r="G10" s="39">
        <v>118000</v>
      </c>
      <c r="H10" s="18"/>
      <c r="I10" s="39">
        <v>44460</v>
      </c>
      <c r="J10" s="40">
        <f t="shared" si="0"/>
        <v>37.67796610169491</v>
      </c>
    </row>
    <row r="11" spans="1:10" ht="15">
      <c r="A11" s="15">
        <v>0</v>
      </c>
      <c r="B11" s="15">
        <v>1211</v>
      </c>
      <c r="C11" s="15" t="s">
        <v>8</v>
      </c>
      <c r="D11" s="18"/>
      <c r="E11" s="39">
        <v>840000</v>
      </c>
      <c r="F11" s="4"/>
      <c r="G11" s="39">
        <v>840000</v>
      </c>
      <c r="H11" s="18"/>
      <c r="I11" s="39">
        <v>511522.57</v>
      </c>
      <c r="J11" s="40">
        <f t="shared" si="0"/>
        <v>60.89554404761904</v>
      </c>
    </row>
    <row r="12" spans="1:10" ht="15">
      <c r="A12" s="15">
        <v>0</v>
      </c>
      <c r="B12" s="15">
        <v>1337</v>
      </c>
      <c r="C12" s="15" t="s">
        <v>9</v>
      </c>
      <c r="D12" s="18"/>
      <c r="E12" s="39">
        <v>185000</v>
      </c>
      <c r="G12" s="39">
        <v>185000</v>
      </c>
      <c r="H12" s="18"/>
      <c r="I12" s="39">
        <v>169834.5</v>
      </c>
      <c r="J12" s="40">
        <f t="shared" si="0"/>
        <v>91.80243243243244</v>
      </c>
    </row>
    <row r="13" spans="1:10" ht="15">
      <c r="A13" s="15">
        <v>0</v>
      </c>
      <c r="B13" s="15">
        <v>1341</v>
      </c>
      <c r="C13" s="15" t="s">
        <v>10</v>
      </c>
      <c r="D13" s="18"/>
      <c r="E13" s="39">
        <v>5300</v>
      </c>
      <c r="G13" s="39">
        <v>5300</v>
      </c>
      <c r="H13" s="18"/>
      <c r="I13" s="39">
        <v>5000</v>
      </c>
      <c r="J13" s="40">
        <f t="shared" si="0"/>
        <v>94.33962264150944</v>
      </c>
    </row>
    <row r="14" spans="1:10" ht="15">
      <c r="A14" s="15">
        <v>0</v>
      </c>
      <c r="B14" s="15">
        <v>1342</v>
      </c>
      <c r="C14" s="15" t="s">
        <v>11</v>
      </c>
      <c r="D14" s="18"/>
      <c r="E14" s="39">
        <v>50000</v>
      </c>
      <c r="G14" s="39">
        <v>50000</v>
      </c>
      <c r="H14" s="18"/>
      <c r="I14" s="39">
        <v>34770</v>
      </c>
      <c r="J14" s="40">
        <f t="shared" si="0"/>
        <v>69.54</v>
      </c>
    </row>
    <row r="15" spans="1:10" ht="15">
      <c r="A15" s="15">
        <v>0</v>
      </c>
      <c r="B15" s="15">
        <v>1343</v>
      </c>
      <c r="C15" s="15" t="s">
        <v>12</v>
      </c>
      <c r="D15" s="18"/>
      <c r="E15" s="39">
        <v>105000</v>
      </c>
      <c r="G15" s="39">
        <v>105000</v>
      </c>
      <c r="H15" s="18"/>
      <c r="I15" s="39">
        <v>62160</v>
      </c>
      <c r="J15" s="40">
        <f t="shared" si="0"/>
        <v>59.199999999999996</v>
      </c>
    </row>
    <row r="16" spans="1:10" ht="15">
      <c r="A16" s="15">
        <v>0</v>
      </c>
      <c r="B16" s="15">
        <v>1345</v>
      </c>
      <c r="C16" s="15" t="s">
        <v>13</v>
      </c>
      <c r="D16" s="18"/>
      <c r="E16" s="39">
        <v>30000</v>
      </c>
      <c r="G16" s="39">
        <v>30000</v>
      </c>
      <c r="H16" s="18"/>
      <c r="I16" s="39">
        <v>20350</v>
      </c>
      <c r="J16" s="40">
        <f t="shared" si="0"/>
        <v>67.83333333333333</v>
      </c>
    </row>
    <row r="17" spans="1:10" ht="15">
      <c r="A17" s="15">
        <v>0</v>
      </c>
      <c r="B17" s="15">
        <v>1351</v>
      </c>
      <c r="C17" s="15" t="s">
        <v>14</v>
      </c>
      <c r="D17" s="18"/>
      <c r="E17" s="39">
        <v>10000</v>
      </c>
      <c r="G17" s="39">
        <v>10000</v>
      </c>
      <c r="H17" s="18"/>
      <c r="I17" s="39">
        <v>6276.66</v>
      </c>
      <c r="J17" s="40">
        <f t="shared" si="0"/>
        <v>62.7666</v>
      </c>
    </row>
    <row r="18" spans="1:10" ht="15">
      <c r="A18" s="15">
        <v>0</v>
      </c>
      <c r="B18" s="15">
        <v>1355</v>
      </c>
      <c r="C18" s="15" t="s">
        <v>84</v>
      </c>
      <c r="D18" s="18"/>
      <c r="E18" s="39">
        <v>35000</v>
      </c>
      <c r="G18" s="39">
        <v>35000</v>
      </c>
      <c r="H18" s="18"/>
      <c r="I18" s="39">
        <v>22051</v>
      </c>
      <c r="J18" s="40">
        <f t="shared" si="0"/>
        <v>63.00285714285714</v>
      </c>
    </row>
    <row r="19" spans="1:10" ht="15">
      <c r="A19" s="15">
        <v>0</v>
      </c>
      <c r="B19" s="15">
        <v>1361</v>
      </c>
      <c r="C19" s="15" t="s">
        <v>15</v>
      </c>
      <c r="D19" s="18"/>
      <c r="E19" s="39">
        <v>10000</v>
      </c>
      <c r="G19" s="39">
        <v>10000</v>
      </c>
      <c r="H19" s="18"/>
      <c r="I19" s="39">
        <v>6370</v>
      </c>
      <c r="J19" s="40">
        <f t="shared" si="0"/>
        <v>63.7</v>
      </c>
    </row>
    <row r="20" spans="1:10" ht="15">
      <c r="A20" s="15">
        <v>0</v>
      </c>
      <c r="B20" s="15">
        <v>1511</v>
      </c>
      <c r="C20" s="15" t="s">
        <v>16</v>
      </c>
      <c r="D20" s="18"/>
      <c r="E20" s="39">
        <v>115000</v>
      </c>
      <c r="G20" s="39">
        <v>115000</v>
      </c>
      <c r="H20" s="18"/>
      <c r="I20" s="39">
        <v>104350</v>
      </c>
      <c r="J20" s="40">
        <f t="shared" si="0"/>
        <v>90.73913043478261</v>
      </c>
    </row>
    <row r="21" spans="1:10" ht="15">
      <c r="A21" s="15">
        <v>0</v>
      </c>
      <c r="B21" s="15">
        <v>4111</v>
      </c>
      <c r="C21" s="15" t="s">
        <v>112</v>
      </c>
      <c r="D21" s="18"/>
      <c r="E21" s="39"/>
      <c r="G21" s="39">
        <v>27300</v>
      </c>
      <c r="H21" s="18"/>
      <c r="I21" s="39">
        <v>27300</v>
      </c>
      <c r="J21" s="40">
        <f t="shared" si="0"/>
        <v>100</v>
      </c>
    </row>
    <row r="22" spans="1:10" ht="15">
      <c r="A22" s="15">
        <v>0</v>
      </c>
      <c r="B22" s="15">
        <v>4112</v>
      </c>
      <c r="C22" s="15" t="s">
        <v>17</v>
      </c>
      <c r="D22" s="18"/>
      <c r="E22" s="39">
        <v>54400</v>
      </c>
      <c r="G22" s="39">
        <v>54400</v>
      </c>
      <c r="H22" s="18"/>
      <c r="I22" s="39">
        <v>27198</v>
      </c>
      <c r="J22" s="40">
        <f>I22/G22*100</f>
        <v>49.99632352941176</v>
      </c>
    </row>
    <row r="23" spans="1:10" ht="15">
      <c r="A23" s="15">
        <v>0</v>
      </c>
      <c r="B23" s="15">
        <v>4113</v>
      </c>
      <c r="C23" s="15" t="s">
        <v>113</v>
      </c>
      <c r="D23" s="18"/>
      <c r="E23" s="39"/>
      <c r="G23" s="39">
        <v>50399.97</v>
      </c>
      <c r="H23" s="18"/>
      <c r="I23" s="39">
        <v>50399.97</v>
      </c>
      <c r="J23" s="40">
        <f t="shared" si="0"/>
        <v>100</v>
      </c>
    </row>
    <row r="24" spans="1:10" ht="15">
      <c r="A24" s="15">
        <v>0</v>
      </c>
      <c r="B24" s="15">
        <v>4121</v>
      </c>
      <c r="C24" s="15" t="s">
        <v>114</v>
      </c>
      <c r="D24" s="18"/>
      <c r="E24" s="39"/>
      <c r="G24" s="39">
        <v>2884</v>
      </c>
      <c r="H24" s="18"/>
      <c r="I24" s="39">
        <v>2884</v>
      </c>
      <c r="J24" s="40">
        <f t="shared" si="0"/>
        <v>100</v>
      </c>
    </row>
    <row r="25" spans="1:10" ht="15">
      <c r="A25" s="15">
        <v>0</v>
      </c>
      <c r="B25" s="15">
        <v>4213</v>
      </c>
      <c r="C25" s="15" t="s">
        <v>103</v>
      </c>
      <c r="D25" s="18"/>
      <c r="E25" s="39">
        <v>523000</v>
      </c>
      <c r="G25" s="39">
        <v>512559.03</v>
      </c>
      <c r="H25" s="18"/>
      <c r="I25" s="39">
        <v>512599.03</v>
      </c>
      <c r="J25" s="40">
        <f t="shared" si="0"/>
        <v>100.00780397918265</v>
      </c>
    </row>
    <row r="27" spans="1:10" ht="15.75">
      <c r="A27" s="8">
        <v>0</v>
      </c>
      <c r="B27" s="8"/>
      <c r="C27" s="8" t="s">
        <v>18</v>
      </c>
      <c r="D27" s="18"/>
      <c r="E27" s="41">
        <f>SUM(E6:E25)</f>
        <v>2905700</v>
      </c>
      <c r="G27" s="46">
        <f>SUM(G6:G26)</f>
        <v>2975843</v>
      </c>
      <c r="H27" s="18"/>
      <c r="I27" s="46">
        <f>SUM(I6:I26)</f>
        <v>2126059.98</v>
      </c>
      <c r="J27" s="47">
        <f t="shared" si="0"/>
        <v>71.44395655281545</v>
      </c>
    </row>
    <row r="28" spans="1:10" ht="15.75">
      <c r="A28" s="8"/>
      <c r="B28" s="8"/>
      <c r="C28" s="8"/>
      <c r="D28" s="18"/>
      <c r="E28" s="41"/>
      <c r="G28" s="39"/>
      <c r="H28" s="18"/>
      <c r="I28" s="39"/>
      <c r="J28" s="40"/>
    </row>
    <row r="29" spans="1:10" ht="15">
      <c r="A29" s="15">
        <v>2212</v>
      </c>
      <c r="B29" s="15">
        <v>2111</v>
      </c>
      <c r="C29" s="15" t="s">
        <v>19</v>
      </c>
      <c r="D29" s="18"/>
      <c r="E29" s="39">
        <v>1500</v>
      </c>
      <c r="G29" s="39">
        <v>1500</v>
      </c>
      <c r="H29" s="18"/>
      <c r="I29" s="39">
        <v>1000</v>
      </c>
      <c r="J29" s="40">
        <f t="shared" si="0"/>
        <v>66.66666666666666</v>
      </c>
    </row>
    <row r="30" spans="1:10" ht="15.75">
      <c r="A30" s="8">
        <v>2212</v>
      </c>
      <c r="B30" s="8"/>
      <c r="C30" s="8" t="s">
        <v>20</v>
      </c>
      <c r="D30" s="18"/>
      <c r="E30" s="41">
        <f>SUM(E29:E29)</f>
        <v>1500</v>
      </c>
      <c r="G30" s="46">
        <f>SUM(G29)</f>
        <v>1500</v>
      </c>
      <c r="H30" s="30"/>
      <c r="I30" s="46">
        <f>SUM(I29)</f>
        <v>1000</v>
      </c>
      <c r="J30" s="47">
        <f t="shared" si="0"/>
        <v>66.66666666666666</v>
      </c>
    </row>
    <row r="31" spans="1:10" ht="15.75">
      <c r="A31" s="8"/>
      <c r="B31" s="8"/>
      <c r="C31" s="8"/>
      <c r="D31" s="18"/>
      <c r="E31" s="41"/>
      <c r="G31" s="39"/>
      <c r="H31" s="18"/>
      <c r="I31" s="39"/>
      <c r="J31" s="40"/>
    </row>
    <row r="32" spans="1:10" ht="15">
      <c r="A32" s="15">
        <v>3314</v>
      </c>
      <c r="B32" s="15">
        <v>2111</v>
      </c>
      <c r="C32" s="15" t="s">
        <v>19</v>
      </c>
      <c r="D32" s="18"/>
      <c r="E32" s="39">
        <v>1200</v>
      </c>
      <c r="G32" s="39">
        <v>1200</v>
      </c>
      <c r="H32" s="18"/>
      <c r="I32" s="39">
        <v>500</v>
      </c>
      <c r="J32" s="40">
        <f t="shared" si="0"/>
        <v>41.66666666666667</v>
      </c>
    </row>
    <row r="33" spans="1:10" s="49" customFormat="1" ht="15.75">
      <c r="A33" s="29">
        <v>3314</v>
      </c>
      <c r="B33" s="29"/>
      <c r="C33" s="29" t="s">
        <v>21</v>
      </c>
      <c r="D33" s="30"/>
      <c r="E33" s="46">
        <f>SUM(E32:E32)</f>
        <v>1200</v>
      </c>
      <c r="G33" s="46">
        <f>SUM(G32)</f>
        <v>1200</v>
      </c>
      <c r="H33" s="30"/>
      <c r="I33" s="46">
        <f>SUM(I32)</f>
        <v>500</v>
      </c>
      <c r="J33" s="47">
        <f t="shared" si="0"/>
        <v>41.66666666666667</v>
      </c>
    </row>
    <row r="34" spans="1:10" s="49" customFormat="1" ht="15.75">
      <c r="A34" s="29"/>
      <c r="B34" s="29"/>
      <c r="C34" s="29"/>
      <c r="D34" s="30"/>
      <c r="E34" s="46"/>
      <c r="G34" s="46"/>
      <c r="H34" s="30"/>
      <c r="I34" s="46"/>
      <c r="J34" s="47"/>
    </row>
    <row r="35" spans="1:10" s="31" customFormat="1" ht="15">
      <c r="A35" s="26">
        <v>3319</v>
      </c>
      <c r="B35" s="26">
        <v>2111</v>
      </c>
      <c r="C35" s="15" t="s">
        <v>19</v>
      </c>
      <c r="D35" s="27"/>
      <c r="E35" s="42"/>
      <c r="G35" s="42"/>
      <c r="H35" s="27"/>
      <c r="I35" s="42">
        <v>3850</v>
      </c>
      <c r="J35" s="48"/>
    </row>
    <row r="36" spans="1:10" s="49" customFormat="1" ht="15.75">
      <c r="A36" s="29">
        <v>3319</v>
      </c>
      <c r="B36" s="29"/>
      <c r="C36" s="29" t="s">
        <v>47</v>
      </c>
      <c r="D36" s="30"/>
      <c r="E36" s="46"/>
      <c r="G36" s="46"/>
      <c r="H36" s="30"/>
      <c r="I36" s="46">
        <v>3850</v>
      </c>
      <c r="J36" s="47"/>
    </row>
    <row r="37" spans="1:10" ht="15.75">
      <c r="A37" s="8"/>
      <c r="B37" s="8"/>
      <c r="C37" s="8"/>
      <c r="D37" s="18"/>
      <c r="E37" s="41"/>
      <c r="G37" s="39"/>
      <c r="H37" s="18"/>
      <c r="I37" s="46"/>
      <c r="J37" s="40"/>
    </row>
    <row r="38" spans="1:10" ht="15">
      <c r="A38" s="15">
        <v>3419</v>
      </c>
      <c r="B38" s="15">
        <v>2139</v>
      </c>
      <c r="C38" s="15" t="s">
        <v>83</v>
      </c>
      <c r="D38" s="18"/>
      <c r="E38" s="39">
        <v>8000</v>
      </c>
      <c r="F38" s="5"/>
      <c r="G38" s="39">
        <v>8000</v>
      </c>
      <c r="H38" s="18"/>
      <c r="I38" s="39"/>
      <c r="J38" s="40">
        <f t="shared" si="0"/>
        <v>0</v>
      </c>
    </row>
    <row r="39" spans="1:10" s="49" customFormat="1" ht="15.75">
      <c r="A39" s="29">
        <v>3419</v>
      </c>
      <c r="B39" s="29"/>
      <c r="C39" s="29" t="s">
        <v>22</v>
      </c>
      <c r="D39" s="30"/>
      <c r="E39" s="46">
        <f>SUM(E38:E38)</f>
        <v>8000</v>
      </c>
      <c r="G39" s="46">
        <f>SUM(G38:G38)</f>
        <v>8000</v>
      </c>
      <c r="H39" s="30"/>
      <c r="I39" s="46"/>
      <c r="J39" s="47">
        <f t="shared" si="0"/>
        <v>0</v>
      </c>
    </row>
    <row r="40" spans="1:10" ht="15.75">
      <c r="A40" s="8"/>
      <c r="B40" s="8"/>
      <c r="C40" s="8"/>
      <c r="D40" s="18"/>
      <c r="E40" s="41"/>
      <c r="G40" s="41"/>
      <c r="H40" s="18"/>
      <c r="I40" s="39"/>
      <c r="J40" s="40"/>
    </row>
    <row r="41" spans="1:10" ht="15">
      <c r="A41" s="26">
        <v>3429</v>
      </c>
      <c r="B41" s="26">
        <v>2132</v>
      </c>
      <c r="C41" s="26" t="s">
        <v>85</v>
      </c>
      <c r="D41" s="18"/>
      <c r="E41" s="42">
        <v>3000</v>
      </c>
      <c r="G41" s="42">
        <v>3000</v>
      </c>
      <c r="H41" s="18"/>
      <c r="I41" s="39">
        <v>980</v>
      </c>
      <c r="J41" s="40">
        <f t="shared" si="0"/>
        <v>32.666666666666664</v>
      </c>
    </row>
    <row r="42" spans="1:10" s="49" customFormat="1" ht="15.75">
      <c r="A42" s="29">
        <v>3429</v>
      </c>
      <c r="B42" s="29"/>
      <c r="C42" s="29" t="s">
        <v>86</v>
      </c>
      <c r="D42" s="30"/>
      <c r="E42" s="46">
        <f>SUM(E41:E41)</f>
        <v>3000</v>
      </c>
      <c r="G42" s="46">
        <f>SUM(G41:G41)</f>
        <v>3000</v>
      </c>
      <c r="H42" s="30"/>
      <c r="I42" s="46">
        <v>980</v>
      </c>
      <c r="J42" s="47">
        <f t="shared" si="0"/>
        <v>32.666666666666664</v>
      </c>
    </row>
    <row r="43" spans="1:10" ht="15">
      <c r="A43" s="15"/>
      <c r="B43" s="15"/>
      <c r="C43" s="15"/>
      <c r="D43" s="15"/>
      <c r="E43" s="39"/>
      <c r="G43" s="39"/>
      <c r="H43" s="18"/>
      <c r="I43" s="39"/>
      <c r="J43" s="40"/>
    </row>
    <row r="44" spans="1:10" ht="15">
      <c r="A44" s="17">
        <v>3612</v>
      </c>
      <c r="B44" s="15">
        <v>2132</v>
      </c>
      <c r="C44" s="15" t="s">
        <v>23</v>
      </c>
      <c r="D44" s="15"/>
      <c r="E44" s="39">
        <v>9468</v>
      </c>
      <c r="G44" s="39">
        <v>9468</v>
      </c>
      <c r="H44" s="18"/>
      <c r="I44" s="39">
        <v>4734</v>
      </c>
      <c r="J44" s="40">
        <f t="shared" si="0"/>
        <v>50</v>
      </c>
    </row>
    <row r="45" spans="1:10" s="49" customFormat="1" ht="15.75">
      <c r="A45" s="29">
        <v>3612</v>
      </c>
      <c r="B45" s="29"/>
      <c r="C45" s="29" t="s">
        <v>24</v>
      </c>
      <c r="D45" s="29"/>
      <c r="E45" s="46">
        <f>SUM(E44:E44)</f>
        <v>9468</v>
      </c>
      <c r="G45" s="46">
        <f>SUM(G44:G44)</f>
        <v>9468</v>
      </c>
      <c r="H45" s="30"/>
      <c r="I45" s="46">
        <v>4734</v>
      </c>
      <c r="J45" s="47">
        <f t="shared" si="0"/>
        <v>50</v>
      </c>
    </row>
    <row r="46" spans="1:10" ht="15">
      <c r="A46" s="15"/>
      <c r="B46" s="15"/>
      <c r="C46" s="15"/>
      <c r="D46" s="15"/>
      <c r="E46" s="39"/>
      <c r="G46" s="39"/>
      <c r="H46" s="18"/>
      <c r="I46" s="39"/>
      <c r="J46" s="40"/>
    </row>
    <row r="47" spans="1:10" ht="15">
      <c r="A47" s="15">
        <v>3613</v>
      </c>
      <c r="B47" s="15">
        <v>2111</v>
      </c>
      <c r="C47" s="15" t="s">
        <v>19</v>
      </c>
      <c r="D47" s="15"/>
      <c r="E47" s="39">
        <v>5500</v>
      </c>
      <c r="G47" s="39">
        <v>5500</v>
      </c>
      <c r="H47" s="18"/>
      <c r="I47" s="39">
        <v>5000</v>
      </c>
      <c r="J47" s="40">
        <f t="shared" si="0"/>
        <v>90.9090909090909</v>
      </c>
    </row>
    <row r="48" spans="1:10" ht="15">
      <c r="A48" s="17">
        <v>3613</v>
      </c>
      <c r="B48" s="15">
        <v>2132</v>
      </c>
      <c r="C48" s="15" t="s">
        <v>25</v>
      </c>
      <c r="D48" s="15"/>
      <c r="E48" s="39">
        <v>80000</v>
      </c>
      <c r="G48" s="39">
        <v>80000</v>
      </c>
      <c r="H48" s="18"/>
      <c r="I48" s="39">
        <v>39929</v>
      </c>
      <c r="J48" s="40">
        <f t="shared" si="0"/>
        <v>49.91125</v>
      </c>
    </row>
    <row r="49" spans="1:10" s="49" customFormat="1" ht="15.75">
      <c r="A49" s="29">
        <v>3613</v>
      </c>
      <c r="B49" s="29"/>
      <c r="C49" s="29" t="s">
        <v>26</v>
      </c>
      <c r="D49" s="29"/>
      <c r="E49" s="46">
        <f>SUM(E47:E48)</f>
        <v>85500</v>
      </c>
      <c r="G49" s="46">
        <f>SUM(G47:G48)</f>
        <v>85500</v>
      </c>
      <c r="H49" s="30"/>
      <c r="I49" s="46">
        <f>SUM(I47:I48)</f>
        <v>44929</v>
      </c>
      <c r="J49" s="47">
        <f t="shared" si="0"/>
        <v>52.54853801169591</v>
      </c>
    </row>
    <row r="50" spans="1:10" ht="15">
      <c r="A50" s="15"/>
      <c r="B50" s="15"/>
      <c r="C50" s="15"/>
      <c r="D50" s="15"/>
      <c r="E50" s="39"/>
      <c r="G50" s="39"/>
      <c r="H50" s="18"/>
      <c r="I50" s="39"/>
      <c r="J50" s="40"/>
    </row>
    <row r="51" spans="1:10" ht="15">
      <c r="A51" s="15">
        <v>3722</v>
      </c>
      <c r="B51" s="15">
        <v>2111</v>
      </c>
      <c r="C51" s="15" t="s">
        <v>19</v>
      </c>
      <c r="D51" s="15"/>
      <c r="E51" s="39">
        <v>4500</v>
      </c>
      <c r="G51" s="39">
        <v>4500</v>
      </c>
      <c r="H51" s="18"/>
      <c r="I51" s="39">
        <v>1926</v>
      </c>
      <c r="J51" s="40">
        <f t="shared" si="0"/>
        <v>42.8</v>
      </c>
    </row>
    <row r="52" spans="1:10" s="49" customFormat="1" ht="15.75">
      <c r="A52" s="29">
        <v>3722</v>
      </c>
      <c r="B52" s="29"/>
      <c r="C52" s="29" t="s">
        <v>27</v>
      </c>
      <c r="D52" s="29"/>
      <c r="E52" s="46">
        <f>SUM(E51)</f>
        <v>4500</v>
      </c>
      <c r="G52" s="46">
        <f>SUM(G51)</f>
        <v>4500</v>
      </c>
      <c r="H52" s="30"/>
      <c r="I52" s="46">
        <f>SUM(I51)</f>
        <v>1926</v>
      </c>
      <c r="J52" s="47">
        <f t="shared" si="0"/>
        <v>42.8</v>
      </c>
    </row>
    <row r="53" spans="1:10" ht="15.75">
      <c r="A53" s="8"/>
      <c r="B53" s="8"/>
      <c r="C53" s="8"/>
      <c r="D53" s="15"/>
      <c r="E53" s="41"/>
      <c r="G53" s="41"/>
      <c r="H53" s="18"/>
      <c r="I53" s="39"/>
      <c r="J53" s="40"/>
    </row>
    <row r="54" spans="1:10" ht="15">
      <c r="A54" s="26">
        <v>3725</v>
      </c>
      <c r="B54" s="26">
        <v>2324</v>
      </c>
      <c r="C54" s="26" t="s">
        <v>87</v>
      </c>
      <c r="D54" s="15"/>
      <c r="E54" s="42">
        <v>13000</v>
      </c>
      <c r="G54" s="42">
        <v>13000</v>
      </c>
      <c r="H54" s="18"/>
      <c r="I54" s="39">
        <v>13160.5</v>
      </c>
      <c r="J54" s="40">
        <f t="shared" si="0"/>
        <v>101.23461538461538</v>
      </c>
    </row>
    <row r="55" spans="1:10" s="49" customFormat="1" ht="15.75">
      <c r="A55" s="29">
        <v>3725</v>
      </c>
      <c r="B55" s="29"/>
      <c r="C55" s="29" t="s">
        <v>88</v>
      </c>
      <c r="D55" s="29"/>
      <c r="E55" s="46">
        <f>SUM(E54)</f>
        <v>13000</v>
      </c>
      <c r="G55" s="46">
        <f>SUM(G54)</f>
        <v>13000</v>
      </c>
      <c r="H55" s="30"/>
      <c r="I55" s="46">
        <f>SUM(I54)</f>
        <v>13160.5</v>
      </c>
      <c r="J55" s="47">
        <f t="shared" si="0"/>
        <v>101.23461538461538</v>
      </c>
    </row>
    <row r="56" spans="1:10" s="49" customFormat="1" ht="15.75">
      <c r="A56" s="29"/>
      <c r="B56" s="29"/>
      <c r="C56" s="29"/>
      <c r="D56" s="29"/>
      <c r="E56" s="46"/>
      <c r="G56" s="46"/>
      <c r="H56" s="30"/>
      <c r="I56" s="46"/>
      <c r="J56" s="47"/>
    </row>
    <row r="57" spans="1:10" s="31" customFormat="1" ht="15">
      <c r="A57" s="26">
        <v>5269</v>
      </c>
      <c r="B57" s="26">
        <v>2321</v>
      </c>
      <c r="C57" s="26" t="s">
        <v>115</v>
      </c>
      <c r="D57" s="26"/>
      <c r="E57" s="42"/>
      <c r="G57" s="42"/>
      <c r="H57" s="27"/>
      <c r="I57" s="42">
        <v>11600</v>
      </c>
      <c r="J57" s="48"/>
    </row>
    <row r="58" spans="1:10" s="49" customFormat="1" ht="15.75">
      <c r="A58" s="29">
        <v>5269</v>
      </c>
      <c r="B58" s="29"/>
      <c r="C58" s="29" t="s">
        <v>116</v>
      </c>
      <c r="D58" s="29"/>
      <c r="E58" s="46"/>
      <c r="G58" s="46"/>
      <c r="H58" s="30"/>
      <c r="I58" s="46">
        <v>11600</v>
      </c>
      <c r="J58" s="47"/>
    </row>
    <row r="59" spans="1:10" ht="15">
      <c r="A59" s="15"/>
      <c r="B59" s="15"/>
      <c r="C59" s="15"/>
      <c r="D59" s="15"/>
      <c r="E59" s="39"/>
      <c r="G59" s="39"/>
      <c r="H59" s="18"/>
      <c r="I59" s="39"/>
      <c r="J59" s="40"/>
    </row>
    <row r="60" spans="1:10" ht="15">
      <c r="A60" s="15">
        <v>6171</v>
      </c>
      <c r="B60" s="15">
        <v>2111</v>
      </c>
      <c r="C60" s="15" t="s">
        <v>19</v>
      </c>
      <c r="D60" s="15"/>
      <c r="E60" s="39">
        <v>5000</v>
      </c>
      <c r="G60" s="39">
        <v>5000</v>
      </c>
      <c r="H60" s="18"/>
      <c r="I60" s="39">
        <v>2716</v>
      </c>
      <c r="J60" s="40">
        <f t="shared" si="0"/>
        <v>54.32</v>
      </c>
    </row>
    <row r="61" spans="1:10" ht="15">
      <c r="A61" s="15">
        <v>6171</v>
      </c>
      <c r="B61" s="17">
        <v>2131</v>
      </c>
      <c r="C61" s="17" t="s">
        <v>28</v>
      </c>
      <c r="D61" s="17"/>
      <c r="E61" s="43">
        <v>11000</v>
      </c>
      <c r="G61" s="43">
        <v>11000</v>
      </c>
      <c r="H61" s="18"/>
      <c r="I61" s="39"/>
      <c r="J61" s="40">
        <f t="shared" si="0"/>
        <v>0</v>
      </c>
    </row>
    <row r="62" spans="1:10" ht="15">
      <c r="A62" s="15">
        <v>6171</v>
      </c>
      <c r="B62" s="17">
        <v>2310</v>
      </c>
      <c r="C62" s="17" t="s">
        <v>117</v>
      </c>
      <c r="D62" s="17"/>
      <c r="E62" s="43"/>
      <c r="G62" s="43"/>
      <c r="H62" s="18"/>
      <c r="I62" s="39">
        <v>350</v>
      </c>
      <c r="J62" s="40"/>
    </row>
    <row r="63" spans="1:10" s="49" customFormat="1" ht="15.75">
      <c r="A63" s="35">
        <v>6171</v>
      </c>
      <c r="B63" s="35"/>
      <c r="C63" s="35" t="s">
        <v>29</v>
      </c>
      <c r="D63" s="35"/>
      <c r="E63" s="45">
        <v>16000</v>
      </c>
      <c r="F63" s="50"/>
      <c r="G63" s="45">
        <v>16000</v>
      </c>
      <c r="H63" s="30"/>
      <c r="I63" s="46">
        <f>SUM(I60:I62)</f>
        <v>3066</v>
      </c>
      <c r="J63" s="47">
        <f t="shared" si="0"/>
        <v>19.162499999999998</v>
      </c>
    </row>
    <row r="64" spans="1:10" ht="15">
      <c r="A64" s="25"/>
      <c r="B64" s="25"/>
      <c r="C64" s="25"/>
      <c r="D64" s="25"/>
      <c r="E64" s="44"/>
      <c r="F64" s="6"/>
      <c r="G64" s="44"/>
      <c r="H64" s="18"/>
      <c r="I64" s="39"/>
      <c r="J64" s="40"/>
    </row>
    <row r="65" spans="1:10" ht="15">
      <c r="A65" s="25">
        <v>6310</v>
      </c>
      <c r="B65" s="25">
        <v>2141</v>
      </c>
      <c r="C65" s="25" t="s">
        <v>30</v>
      </c>
      <c r="D65" s="25"/>
      <c r="E65" s="44">
        <v>1000</v>
      </c>
      <c r="F65" s="6"/>
      <c r="G65" s="44">
        <v>2330</v>
      </c>
      <c r="H65" s="18"/>
      <c r="I65" s="39">
        <v>4667.01</v>
      </c>
      <c r="J65" s="40">
        <f t="shared" si="0"/>
        <v>200.3008583690987</v>
      </c>
    </row>
    <row r="66" spans="1:10" ht="15">
      <c r="A66" s="25">
        <v>6310</v>
      </c>
      <c r="B66" s="25">
        <v>2324</v>
      </c>
      <c r="C66" s="25" t="s">
        <v>87</v>
      </c>
      <c r="D66" s="25"/>
      <c r="E66" s="44"/>
      <c r="F66" s="6"/>
      <c r="G66" s="44"/>
      <c r="H66" s="18"/>
      <c r="I66" s="39">
        <v>18.31</v>
      </c>
      <c r="J66" s="40"/>
    </row>
    <row r="67" spans="1:10" s="49" customFormat="1" ht="15.75">
      <c r="A67" s="35">
        <v>6310</v>
      </c>
      <c r="B67" s="35"/>
      <c r="C67" s="35" t="s">
        <v>31</v>
      </c>
      <c r="D67" s="35"/>
      <c r="E67" s="45">
        <f>SUM(E65)</f>
        <v>1000</v>
      </c>
      <c r="F67" s="50"/>
      <c r="G67" s="45">
        <f>SUM(G65)</f>
        <v>2330</v>
      </c>
      <c r="H67" s="30"/>
      <c r="I67" s="46">
        <f>SUM(I65:I66)</f>
        <v>4685.320000000001</v>
      </c>
      <c r="J67" s="47">
        <f t="shared" si="0"/>
        <v>201.08669527896996</v>
      </c>
    </row>
    <row r="68" spans="1:10" ht="15">
      <c r="A68" s="25"/>
      <c r="B68" s="25"/>
      <c r="C68" s="25"/>
      <c r="D68" s="25"/>
      <c r="E68" s="44"/>
      <c r="F68" s="6"/>
      <c r="G68" s="39"/>
      <c r="H68" s="18"/>
      <c r="I68" s="39"/>
      <c r="J68" s="40"/>
    </row>
    <row r="69" spans="1:10" ht="15.75">
      <c r="A69" s="36"/>
      <c r="B69" s="25"/>
      <c r="C69" s="36"/>
      <c r="D69" s="25"/>
      <c r="E69" s="45"/>
      <c r="F69" s="6"/>
      <c r="G69" s="39"/>
      <c r="H69" s="18"/>
      <c r="I69" s="39"/>
      <c r="J69" s="40"/>
    </row>
    <row r="70" spans="1:10" ht="15">
      <c r="A70" s="25"/>
      <c r="B70" s="25"/>
      <c r="C70" s="25"/>
      <c r="D70" s="25"/>
      <c r="E70" s="44"/>
      <c r="F70" s="6"/>
      <c r="G70" s="39"/>
      <c r="H70" s="18"/>
      <c r="I70" s="39"/>
      <c r="J70" s="40"/>
    </row>
    <row r="71" spans="1:10" s="49" customFormat="1" ht="15.75">
      <c r="A71" s="35"/>
      <c r="B71" s="35">
        <v>8115</v>
      </c>
      <c r="C71" s="35" t="s">
        <v>102</v>
      </c>
      <c r="D71" s="35"/>
      <c r="E71" s="45">
        <v>1394090</v>
      </c>
      <c r="F71" s="50"/>
      <c r="G71" s="46">
        <v>1404791.4</v>
      </c>
      <c r="H71" s="30"/>
      <c r="I71" s="46">
        <v>295001.31</v>
      </c>
      <c r="J71" s="47">
        <f>I71/G71*100</f>
        <v>20.999652332723564</v>
      </c>
    </row>
    <row r="72" spans="1:10" ht="15.75">
      <c r="A72" s="25"/>
      <c r="B72" s="69"/>
      <c r="C72" s="70"/>
      <c r="D72" s="71"/>
      <c r="E72" s="72"/>
      <c r="G72" s="40"/>
      <c r="I72" s="40"/>
      <c r="J72" s="40"/>
    </row>
    <row r="73" spans="1:10" ht="12" customHeight="1">
      <c r="A73" s="25"/>
      <c r="B73" s="25"/>
      <c r="C73" s="25"/>
      <c r="D73" s="25"/>
      <c r="E73" s="25"/>
      <c r="G73" s="34"/>
      <c r="J73" s="40"/>
    </row>
    <row r="74" spans="1:10" ht="18">
      <c r="A74" s="15"/>
      <c r="B74" s="11" t="s">
        <v>79</v>
      </c>
      <c r="C74" s="15"/>
      <c r="D74" s="15"/>
      <c r="E74" s="7">
        <f>SUM(E67,E63,E52,E49,E45,E39,E33,E30,E27,E55,E42,E69,E71)</f>
        <v>4442958</v>
      </c>
      <c r="G74" s="66">
        <f>SUM(G71,G67,G63,G55,G52,G58,G49,G45,G42,G39,G36,G33,G30,G27)</f>
        <v>4525132.4</v>
      </c>
      <c r="H74" s="66"/>
      <c r="I74" s="66">
        <f>SUM(I71,I67,I63,I55,I52,I58,I49,I45,I42,I39,I36,I33,I30,I27)</f>
        <v>2511492.11</v>
      </c>
      <c r="J74" s="40">
        <f>I74/G74*100</f>
        <v>55.50096412648611</v>
      </c>
    </row>
    <row r="78" ht="9.75" customHeight="1"/>
    <row r="79" ht="15.75">
      <c r="A79" s="24"/>
    </row>
    <row r="80" ht="17.25" customHeight="1">
      <c r="A80" s="24"/>
    </row>
  </sheetData>
  <sheetProtection/>
  <mergeCells count="2">
    <mergeCell ref="A1:E1"/>
    <mergeCell ref="A2:E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8"/>
  <sheetViews>
    <sheetView zoomScalePageLayoutView="0" workbookViewId="0" topLeftCell="A100">
      <selection activeCell="I34" sqref="I34"/>
    </sheetView>
  </sheetViews>
  <sheetFormatPr defaultColWidth="9.00390625" defaultRowHeight="12.75"/>
  <cols>
    <col min="1" max="1" width="10.75390625" style="0" customWidth="1"/>
    <col min="2" max="2" width="8.875" style="0" customWidth="1"/>
    <col min="3" max="3" width="17.125" style="0" customWidth="1"/>
    <col min="4" max="4" width="35.625" style="0" customWidth="1"/>
    <col min="5" max="5" width="19.125" style="0" customWidth="1"/>
    <col min="6" max="6" width="5.625" style="0" customWidth="1"/>
    <col min="7" max="7" width="19.375" style="0" customWidth="1"/>
    <col min="8" max="8" width="4.875" style="0" customWidth="1"/>
    <col min="9" max="9" width="15.625" style="0" customWidth="1"/>
    <col min="10" max="10" width="8.125" style="40" customWidth="1"/>
  </cols>
  <sheetData>
    <row r="1" spans="1:5" ht="18.75" customHeight="1">
      <c r="A1" s="67" t="s">
        <v>110</v>
      </c>
      <c r="B1" s="67"/>
      <c r="C1" s="67"/>
      <c r="D1" s="67"/>
      <c r="E1" s="67"/>
    </row>
    <row r="2" spans="1:5" ht="26.25" customHeight="1">
      <c r="A2" s="68" t="s">
        <v>0</v>
      </c>
      <c r="B2" s="68"/>
      <c r="C2" s="68"/>
      <c r="D2" s="68"/>
      <c r="E2" s="68"/>
    </row>
    <row r="3" spans="2:10" ht="27" customHeight="1">
      <c r="B3" s="8" t="s">
        <v>32</v>
      </c>
      <c r="E3" s="37" t="s">
        <v>108</v>
      </c>
      <c r="F3" s="51"/>
      <c r="G3" s="37" t="s">
        <v>109</v>
      </c>
      <c r="H3" s="37"/>
      <c r="I3" s="37" t="s">
        <v>110</v>
      </c>
      <c r="J3" s="59" t="s">
        <v>111</v>
      </c>
    </row>
    <row r="4" spans="2:6" ht="9" customHeight="1">
      <c r="B4" s="3"/>
      <c r="E4" s="2"/>
      <c r="F4" s="9"/>
    </row>
    <row r="5" spans="1:9" ht="15">
      <c r="A5" s="16" t="s">
        <v>2</v>
      </c>
      <c r="B5" s="16" t="s">
        <v>3</v>
      </c>
      <c r="C5" s="15"/>
      <c r="D5" s="15"/>
      <c r="E5" s="53"/>
      <c r="F5" s="53"/>
      <c r="G5" s="39"/>
      <c r="H5" s="39"/>
      <c r="I5" s="39"/>
    </row>
    <row r="6" spans="1:10" ht="15">
      <c r="A6" s="16">
        <v>2212</v>
      </c>
      <c r="B6" s="17">
        <v>5021</v>
      </c>
      <c r="C6" s="15" t="s">
        <v>39</v>
      </c>
      <c r="D6" s="15"/>
      <c r="E6" s="53"/>
      <c r="F6" s="53"/>
      <c r="G6" s="39">
        <v>5000</v>
      </c>
      <c r="H6" s="39"/>
      <c r="I6" s="39"/>
      <c r="J6" s="40">
        <f>I6/G6*100</f>
        <v>0</v>
      </c>
    </row>
    <row r="7" spans="1:10" ht="15">
      <c r="A7" s="16">
        <v>2212</v>
      </c>
      <c r="B7" s="17">
        <v>5169</v>
      </c>
      <c r="C7" s="15" t="s">
        <v>44</v>
      </c>
      <c r="D7" s="15"/>
      <c r="E7" s="53"/>
      <c r="F7" s="53"/>
      <c r="G7" s="39">
        <v>40000</v>
      </c>
      <c r="H7" s="39"/>
      <c r="I7" s="39">
        <v>24050</v>
      </c>
      <c r="J7" s="40">
        <f>I7/G7*100</f>
        <v>60.12499999999999</v>
      </c>
    </row>
    <row r="8" spans="1:10" ht="15">
      <c r="A8" s="16">
        <v>2212</v>
      </c>
      <c r="B8" s="15">
        <v>5171</v>
      </c>
      <c r="C8" s="15" t="s">
        <v>43</v>
      </c>
      <c r="D8" s="15"/>
      <c r="E8" s="53"/>
      <c r="F8" s="53"/>
      <c r="G8" s="39">
        <v>16000</v>
      </c>
      <c r="H8" s="39"/>
      <c r="I8" s="39"/>
      <c r="J8" s="40">
        <f aca="true" t="shared" si="0" ref="J8:J79">I8/G8*100</f>
        <v>0</v>
      </c>
    </row>
    <row r="9" spans="1:10" ht="15">
      <c r="A9" s="16">
        <v>2212</v>
      </c>
      <c r="B9" s="17">
        <v>6121</v>
      </c>
      <c r="C9" s="15" t="s">
        <v>33</v>
      </c>
      <c r="D9" s="15"/>
      <c r="E9" s="53"/>
      <c r="F9" s="53"/>
      <c r="G9" s="39">
        <v>584000</v>
      </c>
      <c r="H9" s="39"/>
      <c r="I9" s="39"/>
      <c r="J9" s="40">
        <f t="shared" si="0"/>
        <v>0</v>
      </c>
    </row>
    <row r="10" spans="1:10" s="49" customFormat="1" ht="15.75">
      <c r="A10" s="52">
        <v>2212</v>
      </c>
      <c r="B10" s="52"/>
      <c r="C10" s="29" t="s">
        <v>20</v>
      </c>
      <c r="D10" s="29"/>
      <c r="E10" s="54"/>
      <c r="F10" s="54"/>
      <c r="G10" s="46">
        <f>SUM(G6:G9)</f>
        <v>645000</v>
      </c>
      <c r="H10" s="46"/>
      <c r="I10" s="46">
        <f>SUM(I6:I9)</f>
        <v>24050</v>
      </c>
      <c r="J10" s="40">
        <f t="shared" si="0"/>
        <v>3.728682170542635</v>
      </c>
    </row>
    <row r="11" spans="1:9" ht="15">
      <c r="A11" s="16"/>
      <c r="B11" s="16"/>
      <c r="C11" s="15"/>
      <c r="D11" s="15"/>
      <c r="E11" s="53"/>
      <c r="F11" s="53"/>
      <c r="G11" s="39"/>
      <c r="H11" s="39"/>
      <c r="I11" s="39"/>
    </row>
    <row r="12" spans="1:9" ht="15">
      <c r="A12" s="15">
        <v>2219</v>
      </c>
      <c r="B12" s="17">
        <v>5021</v>
      </c>
      <c r="C12" s="15" t="s">
        <v>39</v>
      </c>
      <c r="D12" s="15"/>
      <c r="E12" s="43">
        <v>5000</v>
      </c>
      <c r="F12" s="39"/>
      <c r="G12" s="39"/>
      <c r="H12" s="39"/>
      <c r="I12" s="39"/>
    </row>
    <row r="13" spans="1:10" ht="15">
      <c r="A13" s="15">
        <v>2219</v>
      </c>
      <c r="B13" s="17">
        <v>5139</v>
      </c>
      <c r="C13" s="15" t="s">
        <v>51</v>
      </c>
      <c r="D13" s="15"/>
      <c r="E13" s="43"/>
      <c r="F13" s="39"/>
      <c r="G13" s="39">
        <v>1000</v>
      </c>
      <c r="H13" s="39"/>
      <c r="I13" s="39">
        <v>1000</v>
      </c>
      <c r="J13" s="40">
        <f t="shared" si="0"/>
        <v>100</v>
      </c>
    </row>
    <row r="14" spans="1:9" ht="15">
      <c r="A14" s="15">
        <v>2219</v>
      </c>
      <c r="B14" s="17">
        <v>5169</v>
      </c>
      <c r="C14" s="15" t="s">
        <v>44</v>
      </c>
      <c r="D14" s="15"/>
      <c r="E14" s="39">
        <v>40000</v>
      </c>
      <c r="F14" s="39"/>
      <c r="G14" s="39"/>
      <c r="H14" s="39"/>
      <c r="I14" s="39"/>
    </row>
    <row r="15" spans="1:9" ht="15">
      <c r="A15" s="15">
        <v>2219</v>
      </c>
      <c r="B15" s="15">
        <v>5171</v>
      </c>
      <c r="C15" s="15" t="s">
        <v>43</v>
      </c>
      <c r="D15" s="15"/>
      <c r="E15" s="39">
        <v>17000</v>
      </c>
      <c r="F15" s="39"/>
      <c r="G15" s="39"/>
      <c r="H15" s="39"/>
      <c r="I15" s="39"/>
    </row>
    <row r="16" spans="1:10" ht="15">
      <c r="A16" s="15">
        <v>2219</v>
      </c>
      <c r="B16" s="17">
        <v>6121</v>
      </c>
      <c r="C16" s="15" t="s">
        <v>33</v>
      </c>
      <c r="D16" s="15"/>
      <c r="E16" s="43">
        <v>1817527</v>
      </c>
      <c r="F16" s="39"/>
      <c r="G16" s="39">
        <v>1233527</v>
      </c>
      <c r="H16" s="39"/>
      <c r="I16" s="39">
        <v>1233160.7</v>
      </c>
      <c r="J16" s="40">
        <f t="shared" si="0"/>
        <v>99.97030466297049</v>
      </c>
    </row>
    <row r="17" spans="1:10" s="49" customFormat="1" ht="15.75">
      <c r="A17" s="29">
        <v>2219</v>
      </c>
      <c r="B17" s="29"/>
      <c r="C17" s="29" t="s">
        <v>106</v>
      </c>
      <c r="D17" s="29"/>
      <c r="E17" s="46">
        <f>SUM(E12:E16)</f>
        <v>1879527</v>
      </c>
      <c r="F17" s="46"/>
      <c r="G17" s="46">
        <f>SUM(G12:G16)</f>
        <v>1234527</v>
      </c>
      <c r="H17" s="46"/>
      <c r="I17" s="46">
        <f>SUM(I12:I16)</f>
        <v>1234160.7</v>
      </c>
      <c r="J17" s="47">
        <f t="shared" si="0"/>
        <v>99.97032871699038</v>
      </c>
    </row>
    <row r="18" spans="1:9" ht="15">
      <c r="A18" s="15"/>
      <c r="B18" s="17"/>
      <c r="C18" s="15"/>
      <c r="D18" s="15"/>
      <c r="E18" s="39"/>
      <c r="F18" s="39"/>
      <c r="G18" s="39"/>
      <c r="H18" s="39"/>
      <c r="I18" s="39"/>
    </row>
    <row r="19" spans="1:10" ht="15">
      <c r="A19" s="15">
        <v>2221</v>
      </c>
      <c r="B19" s="17">
        <v>5323</v>
      </c>
      <c r="C19" s="15" t="s">
        <v>82</v>
      </c>
      <c r="D19" s="15"/>
      <c r="E19" s="43">
        <v>28000</v>
      </c>
      <c r="F19" s="39"/>
      <c r="G19" s="39">
        <v>25380</v>
      </c>
      <c r="H19" s="39"/>
      <c r="I19" s="39">
        <v>25380</v>
      </c>
      <c r="J19" s="40">
        <f t="shared" si="0"/>
        <v>100</v>
      </c>
    </row>
    <row r="20" spans="1:10" s="49" customFormat="1" ht="15.75">
      <c r="A20" s="29">
        <v>2221</v>
      </c>
      <c r="B20" s="29"/>
      <c r="C20" s="29" t="s">
        <v>34</v>
      </c>
      <c r="D20" s="29"/>
      <c r="E20" s="46">
        <f>SUM(E19)</f>
        <v>28000</v>
      </c>
      <c r="F20" s="46"/>
      <c r="G20" s="46">
        <f>SUM(G19)</f>
        <v>25380</v>
      </c>
      <c r="H20" s="46"/>
      <c r="I20" s="46">
        <f>SUM(I19)</f>
        <v>25380</v>
      </c>
      <c r="J20" s="47">
        <f t="shared" si="0"/>
        <v>100</v>
      </c>
    </row>
    <row r="21" spans="1:9" ht="15">
      <c r="A21" s="15"/>
      <c r="B21" s="15"/>
      <c r="C21" s="15"/>
      <c r="D21" s="15"/>
      <c r="E21" s="55"/>
      <c r="F21" s="39"/>
      <c r="G21" s="39"/>
      <c r="H21" s="39"/>
      <c r="I21" s="39"/>
    </row>
    <row r="22" spans="1:10" ht="15">
      <c r="A22" s="15">
        <v>3111</v>
      </c>
      <c r="B22" s="15">
        <v>5321</v>
      </c>
      <c r="C22" s="15" t="s">
        <v>35</v>
      </c>
      <c r="D22" s="15"/>
      <c r="E22" s="39">
        <v>78000</v>
      </c>
      <c r="F22" s="39"/>
      <c r="G22" s="39">
        <v>78000</v>
      </c>
      <c r="H22" s="39"/>
      <c r="I22" s="39"/>
      <c r="J22" s="40">
        <f t="shared" si="0"/>
        <v>0</v>
      </c>
    </row>
    <row r="23" spans="1:10" s="49" customFormat="1" ht="15.75">
      <c r="A23" s="29">
        <v>3111</v>
      </c>
      <c r="B23" s="29"/>
      <c r="C23" s="29" t="s">
        <v>36</v>
      </c>
      <c r="D23" s="29"/>
      <c r="E23" s="46">
        <f>SUM(E22)</f>
        <v>78000</v>
      </c>
      <c r="F23" s="46"/>
      <c r="G23" s="46">
        <f>SUM(G22)</f>
        <v>78000</v>
      </c>
      <c r="H23" s="46"/>
      <c r="I23" s="46"/>
      <c r="J23" s="47">
        <f t="shared" si="0"/>
        <v>0</v>
      </c>
    </row>
    <row r="24" spans="1:9" ht="15">
      <c r="A24" s="15"/>
      <c r="B24" s="15"/>
      <c r="C24" s="15"/>
      <c r="D24" s="15"/>
      <c r="E24" s="39"/>
      <c r="F24" s="39"/>
      <c r="G24" s="39"/>
      <c r="H24" s="39"/>
      <c r="I24" s="39"/>
    </row>
    <row r="25" spans="1:10" ht="15">
      <c r="A25" s="15">
        <v>3113</v>
      </c>
      <c r="B25" s="17">
        <v>5321</v>
      </c>
      <c r="C25" s="15" t="s">
        <v>37</v>
      </c>
      <c r="D25" s="15"/>
      <c r="E25" s="39">
        <v>72000</v>
      </c>
      <c r="F25" s="39"/>
      <c r="G25" s="39">
        <v>72000</v>
      </c>
      <c r="H25" s="39"/>
      <c r="I25" s="39">
        <v>4830</v>
      </c>
      <c r="J25" s="40">
        <f t="shared" si="0"/>
        <v>6.708333333333333</v>
      </c>
    </row>
    <row r="26" spans="1:10" s="49" customFormat="1" ht="15.75">
      <c r="A26" s="29">
        <v>3113</v>
      </c>
      <c r="B26" s="29"/>
      <c r="C26" s="29" t="s">
        <v>38</v>
      </c>
      <c r="D26" s="29"/>
      <c r="E26" s="46">
        <v>72000</v>
      </c>
      <c r="F26" s="46"/>
      <c r="G26" s="46">
        <f>SUM(G25)</f>
        <v>72000</v>
      </c>
      <c r="H26" s="46"/>
      <c r="I26" s="46">
        <v>4830</v>
      </c>
      <c r="J26" s="47">
        <f t="shared" si="0"/>
        <v>6.708333333333333</v>
      </c>
    </row>
    <row r="27" spans="1:9" ht="15">
      <c r="A27" s="15"/>
      <c r="B27" s="15"/>
      <c r="C27" s="15"/>
      <c r="D27" s="15"/>
      <c r="E27" s="39"/>
      <c r="F27" s="39"/>
      <c r="G27" s="39"/>
      <c r="H27" s="39"/>
      <c r="I27" s="39"/>
    </row>
    <row r="28" spans="1:10" ht="15">
      <c r="A28" s="15">
        <v>3314</v>
      </c>
      <c r="B28" s="15">
        <v>5021</v>
      </c>
      <c r="C28" s="15" t="s">
        <v>39</v>
      </c>
      <c r="D28" s="15"/>
      <c r="E28" s="39">
        <v>12000</v>
      </c>
      <c r="F28" s="39"/>
      <c r="G28" s="39">
        <v>12000</v>
      </c>
      <c r="H28" s="39"/>
      <c r="I28" s="39">
        <v>6000</v>
      </c>
      <c r="J28" s="40">
        <f t="shared" si="0"/>
        <v>50</v>
      </c>
    </row>
    <row r="29" spans="1:10" ht="15">
      <c r="A29" s="15">
        <v>3314</v>
      </c>
      <c r="B29" s="17">
        <v>5136</v>
      </c>
      <c r="C29" s="17" t="s">
        <v>42</v>
      </c>
      <c r="D29" s="15"/>
      <c r="E29" s="39">
        <v>8000</v>
      </c>
      <c r="F29" s="39"/>
      <c r="G29" s="39">
        <v>8000</v>
      </c>
      <c r="H29" s="39"/>
      <c r="I29" s="39">
        <v>1701</v>
      </c>
      <c r="J29" s="40">
        <f t="shared" si="0"/>
        <v>21.2625</v>
      </c>
    </row>
    <row r="30" spans="1:10" ht="15">
      <c r="A30" s="15">
        <v>3314</v>
      </c>
      <c r="B30" s="17">
        <v>5137</v>
      </c>
      <c r="C30" s="17" t="s">
        <v>55</v>
      </c>
      <c r="D30" s="15"/>
      <c r="E30" s="39"/>
      <c r="F30" s="39"/>
      <c r="G30" s="39">
        <v>1600</v>
      </c>
      <c r="H30" s="39"/>
      <c r="I30" s="39">
        <v>1525</v>
      </c>
      <c r="J30" s="40">
        <f t="shared" si="0"/>
        <v>95.3125</v>
      </c>
    </row>
    <row r="31" spans="1:10" ht="15">
      <c r="A31" s="15">
        <v>3314</v>
      </c>
      <c r="B31" s="17">
        <v>5139</v>
      </c>
      <c r="C31" s="17" t="s">
        <v>51</v>
      </c>
      <c r="D31" s="15"/>
      <c r="E31" s="39">
        <v>1000</v>
      </c>
      <c r="F31" s="39"/>
      <c r="G31" s="39">
        <v>1000</v>
      </c>
      <c r="H31" s="39"/>
      <c r="I31" s="39"/>
      <c r="J31" s="40">
        <f t="shared" si="0"/>
        <v>0</v>
      </c>
    </row>
    <row r="32" spans="1:10" ht="15">
      <c r="A32" s="15">
        <v>3314</v>
      </c>
      <c r="B32" s="17">
        <v>5169</v>
      </c>
      <c r="C32" s="17" t="s">
        <v>44</v>
      </c>
      <c r="D32" s="15"/>
      <c r="E32" s="39"/>
      <c r="F32" s="39"/>
      <c r="G32" s="39">
        <v>1700</v>
      </c>
      <c r="H32" s="39"/>
      <c r="I32" s="39">
        <v>1694</v>
      </c>
      <c r="J32" s="40">
        <f t="shared" si="0"/>
        <v>99.6470588235294</v>
      </c>
    </row>
    <row r="33" spans="1:10" ht="15">
      <c r="A33" s="15">
        <v>3314</v>
      </c>
      <c r="B33" s="17">
        <v>5171</v>
      </c>
      <c r="C33" s="17" t="s">
        <v>43</v>
      </c>
      <c r="D33" s="15"/>
      <c r="E33" s="39">
        <v>1000</v>
      </c>
      <c r="F33" s="39"/>
      <c r="G33" s="43">
        <v>1000</v>
      </c>
      <c r="H33" s="43"/>
      <c r="I33" s="39"/>
      <c r="J33" s="40">
        <f t="shared" si="0"/>
        <v>0</v>
      </c>
    </row>
    <row r="34" spans="1:10" s="49" customFormat="1" ht="15.75">
      <c r="A34" s="29">
        <v>3314</v>
      </c>
      <c r="B34" s="29"/>
      <c r="C34" s="29" t="s">
        <v>21</v>
      </c>
      <c r="D34" s="29"/>
      <c r="E34" s="60">
        <f>SUM(E28:E33)</f>
        <v>22000</v>
      </c>
      <c r="F34" s="46"/>
      <c r="G34" s="46">
        <f>SUM(G28:G33)</f>
        <v>25300</v>
      </c>
      <c r="H34" s="46"/>
      <c r="I34" s="46">
        <f>SUM(I28:I33)</f>
        <v>10920</v>
      </c>
      <c r="J34" s="47">
        <f t="shared" si="0"/>
        <v>43.16205533596838</v>
      </c>
    </row>
    <row r="35" spans="1:9" ht="15">
      <c r="A35" s="15"/>
      <c r="B35" s="15"/>
      <c r="C35" s="15"/>
      <c r="D35" s="15"/>
      <c r="E35" s="39"/>
      <c r="F35" s="39"/>
      <c r="G35" s="39"/>
      <c r="H35" s="39"/>
      <c r="I35" s="39"/>
    </row>
    <row r="36" spans="1:10" ht="15">
      <c r="A36" s="15">
        <v>3319</v>
      </c>
      <c r="B36" s="15">
        <v>5021</v>
      </c>
      <c r="C36" s="15" t="s">
        <v>118</v>
      </c>
      <c r="D36" s="15"/>
      <c r="E36" s="39"/>
      <c r="F36" s="39"/>
      <c r="G36" s="39">
        <v>7100</v>
      </c>
      <c r="H36" s="39"/>
      <c r="I36" s="39">
        <v>7100</v>
      </c>
      <c r="J36" s="40">
        <f t="shared" si="0"/>
        <v>100</v>
      </c>
    </row>
    <row r="37" spans="1:10" ht="15">
      <c r="A37" s="15">
        <v>3319</v>
      </c>
      <c r="B37" s="15">
        <v>5139</v>
      </c>
      <c r="C37" s="15" t="s">
        <v>51</v>
      </c>
      <c r="D37" s="15"/>
      <c r="E37" s="39">
        <v>2000</v>
      </c>
      <c r="F37" s="39"/>
      <c r="G37" s="39">
        <v>2000</v>
      </c>
      <c r="H37" s="39"/>
      <c r="I37" s="39">
        <v>1870</v>
      </c>
      <c r="J37" s="40">
        <f t="shared" si="0"/>
        <v>93.5</v>
      </c>
    </row>
    <row r="38" spans="1:10" ht="15">
      <c r="A38" s="15">
        <v>3319</v>
      </c>
      <c r="B38" s="15">
        <v>5169</v>
      </c>
      <c r="C38" s="15" t="s">
        <v>44</v>
      </c>
      <c r="D38" s="15"/>
      <c r="E38" s="39">
        <v>32000</v>
      </c>
      <c r="F38" s="39"/>
      <c r="G38" s="39">
        <v>46900</v>
      </c>
      <c r="H38" s="39"/>
      <c r="I38" s="39">
        <v>31422</v>
      </c>
      <c r="J38" s="40">
        <f t="shared" si="0"/>
        <v>66.99786780383795</v>
      </c>
    </row>
    <row r="39" spans="1:10" ht="15">
      <c r="A39" s="15">
        <v>3319</v>
      </c>
      <c r="B39" s="15">
        <v>5175</v>
      </c>
      <c r="C39" s="15" t="s">
        <v>45</v>
      </c>
      <c r="D39" s="15"/>
      <c r="E39" s="39">
        <v>8000</v>
      </c>
      <c r="F39" s="39"/>
      <c r="G39" s="39">
        <v>8000</v>
      </c>
      <c r="H39" s="39"/>
      <c r="I39" s="39">
        <v>942</v>
      </c>
      <c r="J39" s="40">
        <f t="shared" si="0"/>
        <v>11.774999999999999</v>
      </c>
    </row>
    <row r="40" spans="1:10" ht="15">
      <c r="A40" s="15">
        <v>3319</v>
      </c>
      <c r="B40" s="15">
        <v>5194</v>
      </c>
      <c r="C40" s="15" t="s">
        <v>46</v>
      </c>
      <c r="D40" s="15"/>
      <c r="E40" s="39">
        <v>16000</v>
      </c>
      <c r="F40" s="39"/>
      <c r="G40" s="39">
        <v>16000</v>
      </c>
      <c r="H40" s="39"/>
      <c r="I40" s="39">
        <v>9609</v>
      </c>
      <c r="J40" s="40">
        <f t="shared" si="0"/>
        <v>60.05625</v>
      </c>
    </row>
    <row r="41" spans="1:10" s="49" customFormat="1" ht="15.75">
      <c r="A41" s="29">
        <v>3319</v>
      </c>
      <c r="B41" s="29"/>
      <c r="C41" s="29" t="s">
        <v>47</v>
      </c>
      <c r="D41" s="29"/>
      <c r="E41" s="60">
        <f>SUM(E37:E40)</f>
        <v>58000</v>
      </c>
      <c r="F41" s="46"/>
      <c r="G41" s="46">
        <f>SUM(G36:G40)</f>
        <v>80000</v>
      </c>
      <c r="H41" s="46"/>
      <c r="I41" s="46">
        <f>SUM(I36:I40)</f>
        <v>50943</v>
      </c>
      <c r="J41" s="47">
        <f t="shared" si="0"/>
        <v>63.678749999999994</v>
      </c>
    </row>
    <row r="42" spans="1:9" ht="15.75">
      <c r="A42" s="8"/>
      <c r="B42" s="8"/>
      <c r="C42" s="8"/>
      <c r="D42" s="8"/>
      <c r="E42" s="56"/>
      <c r="F42" s="41"/>
      <c r="G42" s="39"/>
      <c r="H42" s="39"/>
      <c r="I42" s="39"/>
    </row>
    <row r="43" spans="1:10" ht="15.75">
      <c r="A43" s="26">
        <v>3326</v>
      </c>
      <c r="B43" s="26">
        <v>6121</v>
      </c>
      <c r="C43" s="26" t="s">
        <v>74</v>
      </c>
      <c r="D43" s="8"/>
      <c r="E43" s="43">
        <v>260431</v>
      </c>
      <c r="F43" s="41"/>
      <c r="G43" s="39">
        <v>265681</v>
      </c>
      <c r="H43" s="39"/>
      <c r="I43" s="39">
        <v>265655.7</v>
      </c>
      <c r="J43" s="40">
        <f t="shared" si="0"/>
        <v>99.99047730172651</v>
      </c>
    </row>
    <row r="44" spans="1:10" s="49" customFormat="1" ht="15.75">
      <c r="A44" s="29">
        <v>3326</v>
      </c>
      <c r="B44" s="29"/>
      <c r="C44" s="28" t="s">
        <v>89</v>
      </c>
      <c r="D44" s="28"/>
      <c r="E44" s="60">
        <f>SUM(E43)</f>
        <v>260431</v>
      </c>
      <c r="F44" s="46"/>
      <c r="G44" s="46">
        <f>SUM(G43)</f>
        <v>265681</v>
      </c>
      <c r="H44" s="46"/>
      <c r="I44" s="46">
        <f>SUM(I43)</f>
        <v>265655.7</v>
      </c>
      <c r="J44" s="47">
        <f t="shared" si="0"/>
        <v>99.99047730172651</v>
      </c>
    </row>
    <row r="45" spans="1:9" ht="15.75">
      <c r="A45" s="29"/>
      <c r="B45" s="26"/>
      <c r="C45" s="29"/>
      <c r="D45" s="62"/>
      <c r="E45" s="56"/>
      <c r="F45" s="39"/>
      <c r="G45" s="39"/>
      <c r="H45" s="39"/>
      <c r="I45" s="39"/>
    </row>
    <row r="46" spans="1:10" ht="15.75">
      <c r="A46" s="26">
        <v>3341</v>
      </c>
      <c r="B46" s="26">
        <v>5171</v>
      </c>
      <c r="C46" s="26" t="s">
        <v>90</v>
      </c>
      <c r="D46" s="62"/>
      <c r="E46" s="43">
        <v>5000</v>
      </c>
      <c r="F46" s="39"/>
      <c r="G46" s="39">
        <v>5000</v>
      </c>
      <c r="H46" s="39"/>
      <c r="I46" s="39"/>
      <c r="J46" s="40">
        <f t="shared" si="0"/>
        <v>0</v>
      </c>
    </row>
    <row r="47" spans="1:10" s="49" customFormat="1" ht="15.75">
      <c r="A47" s="29">
        <v>3341</v>
      </c>
      <c r="B47" s="29"/>
      <c r="C47" s="29" t="s">
        <v>91</v>
      </c>
      <c r="D47" s="63"/>
      <c r="E47" s="60">
        <f>SUM(E46)</f>
        <v>5000</v>
      </c>
      <c r="F47" s="46"/>
      <c r="G47" s="46">
        <f>SUM(G46)</f>
        <v>5000</v>
      </c>
      <c r="H47" s="46"/>
      <c r="I47" s="46"/>
      <c r="J47" s="47">
        <f t="shared" si="0"/>
        <v>0</v>
      </c>
    </row>
    <row r="48" spans="1:9" ht="15.75">
      <c r="A48" s="8"/>
      <c r="B48" s="8"/>
      <c r="C48" s="8"/>
      <c r="D48" s="64"/>
      <c r="E48" s="56"/>
      <c r="F48" s="41"/>
      <c r="G48" s="39"/>
      <c r="H48" s="39"/>
      <c r="I48" s="39"/>
    </row>
    <row r="49" spans="1:10" ht="15">
      <c r="A49" s="15">
        <v>3419</v>
      </c>
      <c r="B49" s="15">
        <v>5139</v>
      </c>
      <c r="C49" s="15" t="s">
        <v>80</v>
      </c>
      <c r="D49" s="15"/>
      <c r="E49" s="43">
        <v>1000</v>
      </c>
      <c r="F49" s="39"/>
      <c r="G49" s="39">
        <v>3000</v>
      </c>
      <c r="H49" s="39"/>
      <c r="I49" s="39">
        <v>1972</v>
      </c>
      <c r="J49" s="40">
        <f t="shared" si="0"/>
        <v>65.73333333333333</v>
      </c>
    </row>
    <row r="50" spans="1:10" ht="15">
      <c r="A50" s="15">
        <v>3419</v>
      </c>
      <c r="B50" s="15">
        <v>5169</v>
      </c>
      <c r="C50" s="15" t="s">
        <v>44</v>
      </c>
      <c r="D50" s="15"/>
      <c r="E50" s="43">
        <v>2000</v>
      </c>
      <c r="F50" s="39"/>
      <c r="G50" s="39">
        <v>2000</v>
      </c>
      <c r="H50" s="39"/>
      <c r="I50" s="39"/>
      <c r="J50" s="40">
        <f t="shared" si="0"/>
        <v>0</v>
      </c>
    </row>
    <row r="51" spans="1:10" ht="15">
      <c r="A51" s="15">
        <v>3419</v>
      </c>
      <c r="B51" s="15">
        <v>5222</v>
      </c>
      <c r="C51" s="15" t="s">
        <v>119</v>
      </c>
      <c r="D51" s="15"/>
      <c r="E51" s="43"/>
      <c r="F51" s="39"/>
      <c r="G51" s="39">
        <v>6860</v>
      </c>
      <c r="H51" s="39"/>
      <c r="I51" s="39"/>
      <c r="J51" s="40">
        <f t="shared" si="0"/>
        <v>0</v>
      </c>
    </row>
    <row r="52" spans="1:10" s="49" customFormat="1" ht="15.75">
      <c r="A52" s="29">
        <v>3419</v>
      </c>
      <c r="B52" s="29"/>
      <c r="C52" s="29" t="s">
        <v>22</v>
      </c>
      <c r="D52" s="29"/>
      <c r="E52" s="60">
        <f>SUM(E49:E50)</f>
        <v>3000</v>
      </c>
      <c r="F52" s="46"/>
      <c r="G52" s="46">
        <f>SUM(G49:G51)</f>
        <v>11860</v>
      </c>
      <c r="H52" s="46"/>
      <c r="I52" s="46">
        <f>SUM(I49:I51)</f>
        <v>1972</v>
      </c>
      <c r="J52" s="47">
        <f t="shared" si="0"/>
        <v>16.62731871838111</v>
      </c>
    </row>
    <row r="53" spans="1:9" ht="15">
      <c r="A53" s="15"/>
      <c r="B53" s="15"/>
      <c r="C53" s="15"/>
      <c r="D53" s="15"/>
      <c r="E53" s="43"/>
      <c r="F53" s="39"/>
      <c r="G53" s="39"/>
      <c r="H53" s="39"/>
      <c r="I53" s="39"/>
    </row>
    <row r="54" spans="1:10" ht="15">
      <c r="A54" s="15">
        <v>3421</v>
      </c>
      <c r="B54" s="15">
        <v>5021</v>
      </c>
      <c r="C54" s="15" t="s">
        <v>39</v>
      </c>
      <c r="D54" s="15"/>
      <c r="E54" s="43">
        <v>3000</v>
      </c>
      <c r="F54" s="39"/>
      <c r="G54" s="39">
        <v>3000</v>
      </c>
      <c r="H54" s="39"/>
      <c r="I54" s="39">
        <v>1515</v>
      </c>
      <c r="J54" s="40">
        <f t="shared" si="0"/>
        <v>50.5</v>
      </c>
    </row>
    <row r="55" spans="1:10" ht="15">
      <c r="A55" s="15">
        <v>3421</v>
      </c>
      <c r="B55" s="15">
        <v>5139</v>
      </c>
      <c r="C55" s="15" t="s">
        <v>51</v>
      </c>
      <c r="D55" s="15"/>
      <c r="E55" s="43">
        <v>5000</v>
      </c>
      <c r="F55" s="39"/>
      <c r="G55" s="39">
        <v>5000</v>
      </c>
      <c r="H55" s="39"/>
      <c r="I55" s="39"/>
      <c r="J55" s="40">
        <f t="shared" si="0"/>
        <v>0</v>
      </c>
    </row>
    <row r="56" spans="1:10" ht="15">
      <c r="A56" s="15">
        <v>3421</v>
      </c>
      <c r="B56" s="17">
        <v>5164</v>
      </c>
      <c r="C56" s="15" t="s">
        <v>48</v>
      </c>
      <c r="D56" s="15"/>
      <c r="E56" s="43">
        <v>1000</v>
      </c>
      <c r="F56" s="39"/>
      <c r="G56" s="39">
        <v>1000</v>
      </c>
      <c r="H56" s="39"/>
      <c r="I56" s="39"/>
      <c r="J56" s="40">
        <f t="shared" si="0"/>
        <v>0</v>
      </c>
    </row>
    <row r="57" spans="1:10" ht="15">
      <c r="A57" s="15">
        <v>3421</v>
      </c>
      <c r="B57" s="17">
        <v>5169</v>
      </c>
      <c r="C57" s="15" t="s">
        <v>44</v>
      </c>
      <c r="D57" s="15"/>
      <c r="E57" s="43"/>
      <c r="F57" s="39"/>
      <c r="G57" s="39">
        <v>2420</v>
      </c>
      <c r="H57" s="39"/>
      <c r="I57" s="39">
        <v>2420</v>
      </c>
      <c r="J57" s="40">
        <f t="shared" si="0"/>
        <v>100</v>
      </c>
    </row>
    <row r="58" spans="1:10" ht="15">
      <c r="A58" s="15">
        <v>3421</v>
      </c>
      <c r="B58" s="15">
        <v>5171</v>
      </c>
      <c r="C58" s="15" t="s">
        <v>43</v>
      </c>
      <c r="D58" s="15"/>
      <c r="E58" s="43">
        <v>10000</v>
      </c>
      <c r="F58" s="39"/>
      <c r="G58" s="39">
        <v>7580</v>
      </c>
      <c r="H58" s="39"/>
      <c r="I58" s="39">
        <v>3219</v>
      </c>
      <c r="J58" s="40">
        <f t="shared" si="0"/>
        <v>42.46701846965699</v>
      </c>
    </row>
    <row r="59" spans="1:10" s="49" customFormat="1" ht="15.75">
      <c r="A59" s="29">
        <v>3421</v>
      </c>
      <c r="B59" s="29"/>
      <c r="C59" s="29" t="s">
        <v>49</v>
      </c>
      <c r="D59" s="29"/>
      <c r="E59" s="60">
        <f>SUM(E54:E58)</f>
        <v>19000</v>
      </c>
      <c r="F59" s="46"/>
      <c r="G59" s="46">
        <f>SUM(G54:G58)</f>
        <v>19000</v>
      </c>
      <c r="H59" s="46"/>
      <c r="I59" s="46">
        <f>SUM(I54:I58)</f>
        <v>7154</v>
      </c>
      <c r="J59" s="47">
        <f t="shared" si="0"/>
        <v>37.65263157894737</v>
      </c>
    </row>
    <row r="60" spans="1:9" ht="15.75">
      <c r="A60" s="8"/>
      <c r="B60" s="8"/>
      <c r="C60" s="8"/>
      <c r="D60" s="8"/>
      <c r="E60" s="56"/>
      <c r="F60" s="41"/>
      <c r="G60" s="39"/>
      <c r="H60" s="39"/>
      <c r="I60" s="39"/>
    </row>
    <row r="61" spans="1:10" ht="15">
      <c r="A61" s="26">
        <v>3429</v>
      </c>
      <c r="B61" s="26">
        <v>5021</v>
      </c>
      <c r="C61" s="26" t="s">
        <v>39</v>
      </c>
      <c r="D61" s="26"/>
      <c r="E61" s="43">
        <v>21000</v>
      </c>
      <c r="F61" s="39"/>
      <c r="G61" s="39">
        <v>21000</v>
      </c>
      <c r="H61" s="39"/>
      <c r="I61" s="39">
        <v>10675</v>
      </c>
      <c r="J61" s="40">
        <f t="shared" si="0"/>
        <v>50.83333333333333</v>
      </c>
    </row>
    <row r="62" spans="1:10" ht="15.75">
      <c r="A62" s="26">
        <v>3429</v>
      </c>
      <c r="B62" s="26">
        <v>5151</v>
      </c>
      <c r="C62" s="32" t="s">
        <v>81</v>
      </c>
      <c r="D62" s="26"/>
      <c r="E62" s="43">
        <v>500</v>
      </c>
      <c r="F62" s="41"/>
      <c r="G62" s="39">
        <v>500</v>
      </c>
      <c r="H62" s="39"/>
      <c r="I62" s="39">
        <v>516</v>
      </c>
      <c r="J62" s="40">
        <f>I62/G62*100</f>
        <v>103.2</v>
      </c>
    </row>
    <row r="63" spans="1:10" ht="15.75">
      <c r="A63" s="26">
        <v>3429</v>
      </c>
      <c r="B63" s="26">
        <v>5154</v>
      </c>
      <c r="C63" s="26" t="s">
        <v>52</v>
      </c>
      <c r="D63" s="26"/>
      <c r="E63" s="43">
        <v>60000</v>
      </c>
      <c r="F63" s="41"/>
      <c r="G63" s="39">
        <v>60000</v>
      </c>
      <c r="H63" s="39"/>
      <c r="I63" s="39">
        <v>18870</v>
      </c>
      <c r="J63" s="40">
        <f>I63/G63*100</f>
        <v>31.45</v>
      </c>
    </row>
    <row r="64" spans="1:10" ht="15.75">
      <c r="A64" s="26">
        <v>3429</v>
      </c>
      <c r="B64" s="26">
        <v>5171</v>
      </c>
      <c r="C64" s="26" t="s">
        <v>43</v>
      </c>
      <c r="D64" s="26"/>
      <c r="E64" s="43">
        <v>5000</v>
      </c>
      <c r="F64" s="41"/>
      <c r="G64" s="39">
        <v>5000</v>
      </c>
      <c r="H64" s="39"/>
      <c r="I64" s="39"/>
      <c r="J64" s="40">
        <f t="shared" si="0"/>
        <v>0</v>
      </c>
    </row>
    <row r="65" spans="1:10" s="49" customFormat="1" ht="15.75">
      <c r="A65" s="29">
        <v>3429</v>
      </c>
      <c r="B65" s="29"/>
      <c r="C65" s="29" t="s">
        <v>86</v>
      </c>
      <c r="D65" s="29"/>
      <c r="E65" s="60">
        <f>SUM(E61:E64)</f>
        <v>86500</v>
      </c>
      <c r="F65" s="46"/>
      <c r="G65" s="46">
        <v>86500</v>
      </c>
      <c r="H65" s="46"/>
      <c r="I65" s="46">
        <f>SUM(I61:I64)</f>
        <v>30061</v>
      </c>
      <c r="J65" s="47">
        <f t="shared" si="0"/>
        <v>34.75260115606936</v>
      </c>
    </row>
    <row r="66" spans="1:10" s="49" customFormat="1" ht="15.75">
      <c r="A66" s="29"/>
      <c r="B66" s="29"/>
      <c r="C66" s="29"/>
      <c r="D66" s="29"/>
      <c r="E66" s="60"/>
      <c r="F66" s="46"/>
      <c r="G66" s="46"/>
      <c r="H66" s="46"/>
      <c r="I66" s="46"/>
      <c r="J66" s="47"/>
    </row>
    <row r="67" spans="1:10" s="31" customFormat="1" ht="15">
      <c r="A67" s="26">
        <v>3612</v>
      </c>
      <c r="B67" s="26">
        <v>5139</v>
      </c>
      <c r="C67" s="26" t="s">
        <v>51</v>
      </c>
      <c r="D67" s="26"/>
      <c r="E67" s="57"/>
      <c r="F67" s="42"/>
      <c r="G67" s="42">
        <v>490</v>
      </c>
      <c r="H67" s="42"/>
      <c r="I67" s="42">
        <v>490</v>
      </c>
      <c r="J67" s="48">
        <f t="shared" si="0"/>
        <v>100</v>
      </c>
    </row>
    <row r="68" spans="1:10" ht="15">
      <c r="A68" s="15">
        <v>3612</v>
      </c>
      <c r="B68" s="15">
        <v>5171</v>
      </c>
      <c r="C68" s="15" t="s">
        <v>43</v>
      </c>
      <c r="D68" s="15"/>
      <c r="E68" s="43">
        <v>2000</v>
      </c>
      <c r="F68" s="39"/>
      <c r="G68" s="39">
        <v>1510</v>
      </c>
      <c r="H68" s="39"/>
      <c r="I68" s="39"/>
      <c r="J68" s="40">
        <f>I68/G68*100</f>
        <v>0</v>
      </c>
    </row>
    <row r="69" spans="1:10" s="49" customFormat="1" ht="15.75">
      <c r="A69" s="29">
        <v>3612</v>
      </c>
      <c r="B69" s="29"/>
      <c r="C69" s="29" t="s">
        <v>50</v>
      </c>
      <c r="D69" s="29"/>
      <c r="E69" s="60">
        <f>SUM(E68:E68)</f>
        <v>2000</v>
      </c>
      <c r="F69" s="46"/>
      <c r="G69" s="46">
        <f>SUM(G67:G68)</f>
        <v>2000</v>
      </c>
      <c r="H69" s="46"/>
      <c r="I69" s="46">
        <f>SUM(I67:I68)</f>
        <v>490</v>
      </c>
      <c r="J69" s="47">
        <f>I69/G69*100</f>
        <v>24.5</v>
      </c>
    </row>
    <row r="70" spans="1:9" ht="15">
      <c r="A70" s="15"/>
      <c r="B70" s="15"/>
      <c r="C70" s="15"/>
      <c r="D70" s="15"/>
      <c r="E70" s="39"/>
      <c r="F70" s="39"/>
      <c r="G70" s="39"/>
      <c r="H70" s="39"/>
      <c r="I70" s="39"/>
    </row>
    <row r="71" spans="1:10" ht="15">
      <c r="A71" s="15">
        <v>3631</v>
      </c>
      <c r="B71" s="15">
        <v>5154</v>
      </c>
      <c r="C71" s="15" t="s">
        <v>52</v>
      </c>
      <c r="D71" s="15"/>
      <c r="E71" s="39">
        <v>65000</v>
      </c>
      <c r="F71" s="39"/>
      <c r="G71" s="39">
        <v>65000</v>
      </c>
      <c r="H71" s="39"/>
      <c r="I71" s="39">
        <v>25800</v>
      </c>
      <c r="J71" s="40">
        <f t="shared" si="0"/>
        <v>39.69230769230769</v>
      </c>
    </row>
    <row r="72" spans="1:10" ht="15">
      <c r="A72" s="15">
        <v>3631</v>
      </c>
      <c r="B72" s="15">
        <v>5171</v>
      </c>
      <c r="C72" s="15" t="s">
        <v>43</v>
      </c>
      <c r="D72" s="15"/>
      <c r="E72" s="43">
        <v>30000</v>
      </c>
      <c r="F72" s="39"/>
      <c r="G72" s="39">
        <v>30000</v>
      </c>
      <c r="H72" s="39"/>
      <c r="I72" s="39">
        <v>4864</v>
      </c>
      <c r="J72" s="40">
        <f t="shared" si="0"/>
        <v>16.21333333333333</v>
      </c>
    </row>
    <row r="73" spans="1:10" ht="15">
      <c r="A73" s="15">
        <v>3631</v>
      </c>
      <c r="B73" s="15">
        <v>6121</v>
      </c>
      <c r="C73" s="17" t="s">
        <v>74</v>
      </c>
      <c r="D73" s="15"/>
      <c r="E73" s="43">
        <v>138000</v>
      </c>
      <c r="F73" s="39"/>
      <c r="G73" s="39">
        <v>138000</v>
      </c>
      <c r="H73" s="39"/>
      <c r="I73" s="39">
        <v>137565.6</v>
      </c>
      <c r="J73" s="40">
        <f t="shared" si="0"/>
        <v>99.68521739130435</v>
      </c>
    </row>
    <row r="74" spans="1:10" s="49" customFormat="1" ht="15.75">
      <c r="A74" s="29">
        <v>3631</v>
      </c>
      <c r="B74" s="29"/>
      <c r="C74" s="29" t="s">
        <v>53</v>
      </c>
      <c r="D74" s="29"/>
      <c r="E74" s="60">
        <f>SUM(E71:E73)</f>
        <v>233000</v>
      </c>
      <c r="F74" s="46"/>
      <c r="G74" s="46">
        <v>233000</v>
      </c>
      <c r="H74" s="46"/>
      <c r="I74" s="46">
        <f>SUM(I71:I73)</f>
        <v>168229.6</v>
      </c>
      <c r="J74" s="47">
        <f t="shared" si="0"/>
        <v>72.20154506437768</v>
      </c>
    </row>
    <row r="75" spans="1:10" s="49" customFormat="1" ht="15.75">
      <c r="A75" s="29"/>
      <c r="B75" s="29"/>
      <c r="C75" s="29"/>
      <c r="D75" s="29"/>
      <c r="E75" s="60"/>
      <c r="F75" s="46"/>
      <c r="G75" s="46"/>
      <c r="H75" s="46"/>
      <c r="I75" s="46"/>
      <c r="J75" s="47"/>
    </row>
    <row r="76" spans="1:10" s="31" customFormat="1" ht="15">
      <c r="A76" s="26">
        <v>3635</v>
      </c>
      <c r="B76" s="26">
        <v>6119</v>
      </c>
      <c r="C76" s="26" t="s">
        <v>120</v>
      </c>
      <c r="D76" s="26"/>
      <c r="E76" s="57"/>
      <c r="F76" s="42"/>
      <c r="G76" s="42">
        <v>100000</v>
      </c>
      <c r="H76" s="42"/>
      <c r="I76" s="42"/>
      <c r="J76" s="48">
        <f t="shared" si="0"/>
        <v>0</v>
      </c>
    </row>
    <row r="77" spans="1:10" s="49" customFormat="1" ht="15.75">
      <c r="A77" s="29">
        <v>3635</v>
      </c>
      <c r="B77" s="29"/>
      <c r="C77" s="29" t="s">
        <v>105</v>
      </c>
      <c r="D77" s="29"/>
      <c r="E77" s="60"/>
      <c r="F77" s="46"/>
      <c r="G77" s="46">
        <f>SUM(G76)</f>
        <v>100000</v>
      </c>
      <c r="H77" s="46"/>
      <c r="I77" s="46"/>
      <c r="J77" s="47">
        <f t="shared" si="0"/>
        <v>0</v>
      </c>
    </row>
    <row r="78" spans="1:9" ht="15">
      <c r="A78" s="15"/>
      <c r="B78" s="15"/>
      <c r="C78" s="15"/>
      <c r="D78" s="15"/>
      <c r="E78" s="39"/>
      <c r="F78" s="39"/>
      <c r="G78" s="39"/>
      <c r="H78" s="39"/>
      <c r="I78" s="39"/>
    </row>
    <row r="79" spans="1:10" ht="15">
      <c r="A79" s="15">
        <v>3722</v>
      </c>
      <c r="B79" s="15">
        <v>5139</v>
      </c>
      <c r="C79" s="15" t="s">
        <v>51</v>
      </c>
      <c r="D79" s="15"/>
      <c r="E79" s="39">
        <v>24000</v>
      </c>
      <c r="F79" s="39"/>
      <c r="G79" s="39">
        <v>24000</v>
      </c>
      <c r="H79" s="39"/>
      <c r="I79" s="39">
        <v>17136</v>
      </c>
      <c r="J79" s="40">
        <f t="shared" si="0"/>
        <v>71.39999999999999</v>
      </c>
    </row>
    <row r="80" spans="1:10" ht="15">
      <c r="A80" s="15">
        <v>3722</v>
      </c>
      <c r="B80" s="15">
        <v>5169</v>
      </c>
      <c r="C80" s="15" t="s">
        <v>44</v>
      </c>
      <c r="D80" s="15"/>
      <c r="E80" s="43">
        <v>175000</v>
      </c>
      <c r="F80" s="39"/>
      <c r="G80" s="39">
        <v>175000</v>
      </c>
      <c r="H80" s="39"/>
      <c r="I80" s="39">
        <v>82673.44</v>
      </c>
      <c r="J80" s="40">
        <f aca="true" t="shared" si="1" ref="J80:J157">I80/G80*100</f>
        <v>47.24196571428572</v>
      </c>
    </row>
    <row r="81" spans="1:10" s="49" customFormat="1" ht="15.75">
      <c r="A81" s="29">
        <v>3722</v>
      </c>
      <c r="B81" s="29"/>
      <c r="C81" s="29" t="s">
        <v>54</v>
      </c>
      <c r="D81" s="29"/>
      <c r="E81" s="46">
        <f>SUM(E79:E80)</f>
        <v>199000</v>
      </c>
      <c r="F81" s="46"/>
      <c r="G81" s="46">
        <f>SUM(G79:G80)</f>
        <v>199000</v>
      </c>
      <c r="H81" s="46"/>
      <c r="I81" s="46">
        <f>SUM(I79:I80)</f>
        <v>99809.44</v>
      </c>
      <c r="J81" s="47">
        <f t="shared" si="1"/>
        <v>50.15549748743718</v>
      </c>
    </row>
    <row r="82" spans="1:9" ht="15.75">
      <c r="A82" s="8"/>
      <c r="B82" s="8"/>
      <c r="C82" s="8"/>
      <c r="D82" s="8"/>
      <c r="E82" s="41"/>
      <c r="F82" s="41"/>
      <c r="G82" s="39"/>
      <c r="H82" s="39"/>
      <c r="I82" s="39"/>
    </row>
    <row r="83" spans="1:10" ht="15.75">
      <c r="A83" s="26">
        <v>3725</v>
      </c>
      <c r="B83" s="26">
        <v>5169</v>
      </c>
      <c r="C83" s="26" t="s">
        <v>92</v>
      </c>
      <c r="D83" s="8"/>
      <c r="E83" s="43">
        <v>35000</v>
      </c>
      <c r="F83" s="39"/>
      <c r="G83" s="39">
        <v>35000</v>
      </c>
      <c r="H83" s="39"/>
      <c r="I83" s="39">
        <v>18627</v>
      </c>
      <c r="J83" s="40">
        <f t="shared" si="1"/>
        <v>53.22</v>
      </c>
    </row>
    <row r="84" spans="1:10" s="49" customFormat="1" ht="15.75">
      <c r="A84" s="29">
        <v>3725</v>
      </c>
      <c r="B84" s="29"/>
      <c r="C84" s="29" t="s">
        <v>93</v>
      </c>
      <c r="D84" s="29"/>
      <c r="E84" s="60">
        <f>SUM(E83:E83)</f>
        <v>35000</v>
      </c>
      <c r="F84" s="46"/>
      <c r="G84" s="46">
        <f>SUM(G83)</f>
        <v>35000</v>
      </c>
      <c r="H84" s="46"/>
      <c r="I84" s="46">
        <f>SUM(I83)</f>
        <v>18627</v>
      </c>
      <c r="J84" s="47">
        <f t="shared" si="1"/>
        <v>53.22</v>
      </c>
    </row>
    <row r="85" spans="1:9" ht="15">
      <c r="A85" s="15"/>
      <c r="B85" s="15"/>
      <c r="C85" s="15"/>
      <c r="D85" s="15"/>
      <c r="E85" s="39"/>
      <c r="F85" s="39"/>
      <c r="G85" s="39"/>
      <c r="H85" s="39"/>
      <c r="I85" s="39"/>
    </row>
    <row r="86" spans="1:10" ht="15">
      <c r="A86" s="15">
        <v>3745</v>
      </c>
      <c r="B86" s="15">
        <v>5021</v>
      </c>
      <c r="C86" s="15" t="s">
        <v>39</v>
      </c>
      <c r="D86" s="15"/>
      <c r="E86" s="39">
        <v>35000</v>
      </c>
      <c r="F86" s="39"/>
      <c r="G86" s="39">
        <v>35000</v>
      </c>
      <c r="H86" s="39"/>
      <c r="I86" s="39">
        <v>5600</v>
      </c>
      <c r="J86" s="40">
        <f t="shared" si="1"/>
        <v>16</v>
      </c>
    </row>
    <row r="87" spans="1:10" ht="15">
      <c r="A87" s="15">
        <v>3745</v>
      </c>
      <c r="B87" s="15">
        <v>5137</v>
      </c>
      <c r="C87" s="15" t="s">
        <v>55</v>
      </c>
      <c r="D87" s="15"/>
      <c r="E87" s="39">
        <v>10000</v>
      </c>
      <c r="F87" s="39"/>
      <c r="G87" s="39">
        <v>14000</v>
      </c>
      <c r="H87" s="39"/>
      <c r="I87" s="39">
        <v>13730</v>
      </c>
      <c r="J87" s="40">
        <f t="shared" si="1"/>
        <v>98.07142857142857</v>
      </c>
    </row>
    <row r="88" spans="1:10" ht="15">
      <c r="A88" s="15">
        <v>3745</v>
      </c>
      <c r="B88" s="15">
        <v>5139</v>
      </c>
      <c r="C88" s="15" t="s">
        <v>51</v>
      </c>
      <c r="D88" s="15"/>
      <c r="E88" s="39">
        <v>5000</v>
      </c>
      <c r="F88" s="39"/>
      <c r="G88" s="39">
        <v>5000</v>
      </c>
      <c r="H88" s="39"/>
      <c r="I88" s="39">
        <v>1963</v>
      </c>
      <c r="J88" s="40">
        <f t="shared" si="1"/>
        <v>39.26</v>
      </c>
    </row>
    <row r="89" spans="1:10" ht="15">
      <c r="A89" s="15">
        <v>3745</v>
      </c>
      <c r="B89" s="15">
        <v>5156</v>
      </c>
      <c r="C89" s="15" t="s">
        <v>56</v>
      </c>
      <c r="D89" s="15"/>
      <c r="E89" s="39">
        <v>8000</v>
      </c>
      <c r="F89" s="39"/>
      <c r="G89" s="39">
        <v>8000</v>
      </c>
      <c r="H89" s="39"/>
      <c r="I89" s="39">
        <v>1400</v>
      </c>
      <c r="J89" s="40">
        <f t="shared" si="1"/>
        <v>17.5</v>
      </c>
    </row>
    <row r="90" spans="1:10" ht="15">
      <c r="A90" s="15">
        <v>3745</v>
      </c>
      <c r="B90" s="15">
        <v>5171</v>
      </c>
      <c r="C90" s="15" t="s">
        <v>43</v>
      </c>
      <c r="D90" s="15"/>
      <c r="E90" s="39">
        <v>20000</v>
      </c>
      <c r="F90" s="39"/>
      <c r="G90" s="39">
        <v>20000</v>
      </c>
      <c r="H90" s="39"/>
      <c r="I90" s="39">
        <v>2105</v>
      </c>
      <c r="J90" s="40">
        <f t="shared" si="1"/>
        <v>10.525</v>
      </c>
    </row>
    <row r="91" spans="1:10" s="49" customFormat="1" ht="15.75">
      <c r="A91" s="29">
        <v>3745</v>
      </c>
      <c r="B91" s="29"/>
      <c r="C91" s="29" t="s">
        <v>57</v>
      </c>
      <c r="D91" s="29"/>
      <c r="E91" s="46">
        <f>SUM(E86:E90)</f>
        <v>78000</v>
      </c>
      <c r="F91" s="46"/>
      <c r="G91" s="46">
        <f>SUM(G86:G90)</f>
        <v>82000</v>
      </c>
      <c r="H91" s="46"/>
      <c r="I91" s="46">
        <f>SUM(I86:I90)</f>
        <v>24798</v>
      </c>
      <c r="J91" s="47">
        <f t="shared" si="1"/>
        <v>30.241463414634147</v>
      </c>
    </row>
    <row r="92" spans="1:9" ht="15.75">
      <c r="A92" s="8"/>
      <c r="B92" s="8"/>
      <c r="C92" s="8"/>
      <c r="D92" s="8"/>
      <c r="E92" s="41"/>
      <c r="F92" s="41"/>
      <c r="G92" s="39"/>
      <c r="H92" s="39"/>
      <c r="I92" s="39"/>
    </row>
    <row r="93" spans="1:10" ht="15.75">
      <c r="A93" s="26">
        <v>5212</v>
      </c>
      <c r="B93" s="26">
        <v>5901</v>
      </c>
      <c r="C93" s="26" t="s">
        <v>94</v>
      </c>
      <c r="D93" s="8"/>
      <c r="E93" s="39">
        <v>10000</v>
      </c>
      <c r="F93" s="41"/>
      <c r="G93" s="39">
        <v>10000</v>
      </c>
      <c r="H93" s="39"/>
      <c r="I93" s="39"/>
      <c r="J93" s="40">
        <f t="shared" si="1"/>
        <v>0</v>
      </c>
    </row>
    <row r="94" spans="1:10" s="49" customFormat="1" ht="15.75">
      <c r="A94" s="29">
        <v>5212</v>
      </c>
      <c r="B94" s="29"/>
      <c r="C94" s="29" t="s">
        <v>95</v>
      </c>
      <c r="D94" s="29"/>
      <c r="E94" s="60">
        <f>SUM(E93:E93)</f>
        <v>10000</v>
      </c>
      <c r="F94" s="46"/>
      <c r="G94" s="46">
        <f>SUM(G93)</f>
        <v>10000</v>
      </c>
      <c r="H94" s="46"/>
      <c r="I94" s="46"/>
      <c r="J94" s="47">
        <f t="shared" si="1"/>
        <v>0</v>
      </c>
    </row>
    <row r="95" spans="1:9" ht="15">
      <c r="A95" s="15"/>
      <c r="B95" s="15"/>
      <c r="C95" s="15"/>
      <c r="D95" s="15"/>
      <c r="E95" s="39"/>
      <c r="F95" s="39"/>
      <c r="G95" s="39"/>
      <c r="H95" s="39"/>
      <c r="I95" s="39"/>
    </row>
    <row r="96" spans="1:10" ht="15">
      <c r="A96" s="15">
        <v>5269</v>
      </c>
      <c r="B96" s="15">
        <v>5321</v>
      </c>
      <c r="C96" s="15" t="s">
        <v>37</v>
      </c>
      <c r="D96" s="15"/>
      <c r="E96" s="39"/>
      <c r="F96" s="39"/>
      <c r="G96" s="39">
        <v>10000</v>
      </c>
      <c r="H96" s="39"/>
      <c r="I96" s="39">
        <v>21600</v>
      </c>
      <c r="J96" s="40">
        <f>I96/G96*100</f>
        <v>216</v>
      </c>
    </row>
    <row r="97" spans="1:10" s="49" customFormat="1" ht="15.75">
      <c r="A97" s="29">
        <v>5269</v>
      </c>
      <c r="B97" s="29"/>
      <c r="C97" s="29" t="s">
        <v>121</v>
      </c>
      <c r="D97" s="29"/>
      <c r="E97" s="46"/>
      <c r="F97" s="46"/>
      <c r="G97" s="46">
        <f>SUM(G96)</f>
        <v>10000</v>
      </c>
      <c r="H97" s="46"/>
      <c r="I97" s="46">
        <f>SUM(I96)</f>
        <v>21600</v>
      </c>
      <c r="J97" s="47">
        <f>I97/G97*100</f>
        <v>216</v>
      </c>
    </row>
    <row r="98" spans="1:9" ht="15">
      <c r="A98" s="15"/>
      <c r="B98" s="15"/>
      <c r="C98" s="15"/>
      <c r="D98" s="15"/>
      <c r="E98" s="39"/>
      <c r="F98" s="39"/>
      <c r="G98" s="39"/>
      <c r="H98" s="39"/>
      <c r="I98" s="39"/>
    </row>
    <row r="99" spans="1:10" ht="15">
      <c r="A99" s="15">
        <v>5512</v>
      </c>
      <c r="B99" s="15">
        <v>5132</v>
      </c>
      <c r="C99" s="15" t="s">
        <v>101</v>
      </c>
      <c r="D99" s="15"/>
      <c r="E99" s="39">
        <v>2000</v>
      </c>
      <c r="F99" s="39"/>
      <c r="G99" s="39">
        <v>2000</v>
      </c>
      <c r="H99" s="39"/>
      <c r="I99" s="39"/>
      <c r="J99" s="40">
        <f t="shared" si="1"/>
        <v>0</v>
      </c>
    </row>
    <row r="100" spans="1:10" ht="15">
      <c r="A100" s="15">
        <v>5512</v>
      </c>
      <c r="B100" s="15">
        <v>5139</v>
      </c>
      <c r="C100" s="15" t="s">
        <v>51</v>
      </c>
      <c r="D100" s="15"/>
      <c r="E100" s="39">
        <v>20000</v>
      </c>
      <c r="F100" s="39"/>
      <c r="G100" s="39">
        <v>20000</v>
      </c>
      <c r="H100" s="39"/>
      <c r="I100" s="39"/>
      <c r="J100" s="40">
        <f t="shared" si="1"/>
        <v>0</v>
      </c>
    </row>
    <row r="101" spans="1:10" ht="15">
      <c r="A101" s="15">
        <v>5512</v>
      </c>
      <c r="B101" s="15">
        <v>5156</v>
      </c>
      <c r="C101" s="15" t="s">
        <v>56</v>
      </c>
      <c r="D101" s="15"/>
      <c r="E101" s="39">
        <v>5000</v>
      </c>
      <c r="F101" s="39"/>
      <c r="G101" s="39">
        <v>5000</v>
      </c>
      <c r="H101" s="39"/>
      <c r="I101" s="39"/>
      <c r="J101" s="40">
        <f t="shared" si="1"/>
        <v>0</v>
      </c>
    </row>
    <row r="102" spans="1:10" ht="15">
      <c r="A102" s="15">
        <v>5512</v>
      </c>
      <c r="B102" s="15">
        <v>5163</v>
      </c>
      <c r="C102" s="15" t="s">
        <v>58</v>
      </c>
      <c r="D102" s="15"/>
      <c r="E102" s="39">
        <v>10000</v>
      </c>
      <c r="F102" s="39"/>
      <c r="G102" s="39">
        <v>10000</v>
      </c>
      <c r="H102" s="39"/>
      <c r="I102" s="39"/>
      <c r="J102" s="40">
        <f t="shared" si="1"/>
        <v>0</v>
      </c>
    </row>
    <row r="103" spans="1:10" ht="15">
      <c r="A103" s="15">
        <v>5512</v>
      </c>
      <c r="B103" s="15">
        <v>5169</v>
      </c>
      <c r="C103" s="15" t="s">
        <v>44</v>
      </c>
      <c r="D103" s="15"/>
      <c r="E103" s="39">
        <v>3000</v>
      </c>
      <c r="F103" s="39"/>
      <c r="G103" s="39">
        <v>3000</v>
      </c>
      <c r="H103" s="39"/>
      <c r="I103" s="39">
        <v>1000</v>
      </c>
      <c r="J103" s="40">
        <f t="shared" si="1"/>
        <v>33.33333333333333</v>
      </c>
    </row>
    <row r="104" spans="1:10" ht="15">
      <c r="A104" s="15">
        <v>5512</v>
      </c>
      <c r="B104" s="15">
        <v>5171</v>
      </c>
      <c r="C104" s="15" t="s">
        <v>43</v>
      </c>
      <c r="D104" s="15"/>
      <c r="E104" s="39">
        <v>5000</v>
      </c>
      <c r="F104" s="39"/>
      <c r="G104" s="39">
        <v>5000</v>
      </c>
      <c r="H104" s="39"/>
      <c r="I104" s="39"/>
      <c r="J104" s="40">
        <f>I104/G104*100</f>
        <v>0</v>
      </c>
    </row>
    <row r="105" spans="1:10" ht="15">
      <c r="A105" s="15">
        <v>5512</v>
      </c>
      <c r="B105" s="15">
        <v>5222</v>
      </c>
      <c r="C105" s="15" t="s">
        <v>119</v>
      </c>
      <c r="D105" s="15"/>
      <c r="E105" s="39"/>
      <c r="F105" s="39"/>
      <c r="G105" s="39">
        <v>12100</v>
      </c>
      <c r="H105" s="39"/>
      <c r="I105" s="39">
        <v>2100</v>
      </c>
      <c r="J105" s="40">
        <f t="shared" si="1"/>
        <v>17.355371900826448</v>
      </c>
    </row>
    <row r="106" spans="1:10" ht="15">
      <c r="A106" s="15">
        <v>5512</v>
      </c>
      <c r="B106" s="15">
        <v>6121</v>
      </c>
      <c r="C106" s="15" t="s">
        <v>104</v>
      </c>
      <c r="D106" s="15"/>
      <c r="E106" s="39">
        <v>150000</v>
      </c>
      <c r="F106" s="39"/>
      <c r="G106" s="39">
        <v>150000</v>
      </c>
      <c r="H106" s="39"/>
      <c r="I106" s="39">
        <v>7000</v>
      </c>
      <c r="J106" s="40">
        <f t="shared" si="1"/>
        <v>4.666666666666667</v>
      </c>
    </row>
    <row r="107" spans="1:10" s="49" customFormat="1" ht="15.75">
      <c r="A107" s="29">
        <v>5512</v>
      </c>
      <c r="B107" s="29"/>
      <c r="C107" s="29" t="s">
        <v>59</v>
      </c>
      <c r="D107" s="29"/>
      <c r="E107" s="60">
        <f>SUM(E99:E106)</f>
        <v>195000</v>
      </c>
      <c r="F107" s="46"/>
      <c r="G107" s="46">
        <f>SUM(G99:G106)</f>
        <v>207100</v>
      </c>
      <c r="H107" s="46"/>
      <c r="I107" s="46">
        <f>SUM(I99:I106)</f>
        <v>10100</v>
      </c>
      <c r="J107" s="47">
        <f t="shared" si="1"/>
        <v>4.8768710767745045</v>
      </c>
    </row>
    <row r="108" spans="1:9" ht="15">
      <c r="A108" s="15"/>
      <c r="B108" s="15"/>
      <c r="C108" s="15"/>
      <c r="D108" s="15"/>
      <c r="E108" s="39"/>
      <c r="F108" s="39"/>
      <c r="G108" s="39"/>
      <c r="H108" s="39"/>
      <c r="I108" s="39"/>
    </row>
    <row r="109" spans="1:10" ht="15">
      <c r="A109" s="15">
        <v>6112</v>
      </c>
      <c r="B109" s="15">
        <v>5023</v>
      </c>
      <c r="C109" s="15" t="s">
        <v>60</v>
      </c>
      <c r="D109" s="15"/>
      <c r="E109" s="43">
        <v>240000</v>
      </c>
      <c r="F109" s="39"/>
      <c r="G109" s="39">
        <v>240000</v>
      </c>
      <c r="H109" s="39"/>
      <c r="I109" s="39">
        <v>100700</v>
      </c>
      <c r="J109" s="40">
        <f t="shared" si="1"/>
        <v>41.95833333333333</v>
      </c>
    </row>
    <row r="110" spans="1:10" ht="15">
      <c r="A110" s="15">
        <v>6112</v>
      </c>
      <c r="B110" s="15">
        <v>5032</v>
      </c>
      <c r="C110" s="15" t="s">
        <v>41</v>
      </c>
      <c r="D110" s="15"/>
      <c r="E110" s="39">
        <v>20000</v>
      </c>
      <c r="F110" s="39"/>
      <c r="G110" s="39">
        <v>20000</v>
      </c>
      <c r="H110" s="39"/>
      <c r="I110" s="39">
        <v>9069</v>
      </c>
      <c r="J110" s="40">
        <f t="shared" si="1"/>
        <v>45.345</v>
      </c>
    </row>
    <row r="111" spans="1:10" s="49" customFormat="1" ht="15.75">
      <c r="A111" s="29">
        <v>6112</v>
      </c>
      <c r="B111" s="29"/>
      <c r="C111" s="29" t="s">
        <v>61</v>
      </c>
      <c r="D111" s="29"/>
      <c r="E111" s="46">
        <f>SUM(E109:E110)</f>
        <v>260000</v>
      </c>
      <c r="F111" s="46"/>
      <c r="G111" s="46">
        <v>260000</v>
      </c>
      <c r="H111" s="46"/>
      <c r="I111" s="46">
        <f>SUM(I109:I110)</f>
        <v>109769</v>
      </c>
      <c r="J111" s="47">
        <f t="shared" si="1"/>
        <v>42.21884615384615</v>
      </c>
    </row>
    <row r="112" spans="1:10" s="49" customFormat="1" ht="15.75">
      <c r="A112" s="29"/>
      <c r="B112" s="29"/>
      <c r="C112" s="29"/>
      <c r="D112" s="29"/>
      <c r="E112" s="46"/>
      <c r="F112" s="46"/>
      <c r="G112" s="46"/>
      <c r="H112" s="46"/>
      <c r="I112" s="46"/>
      <c r="J112" s="47"/>
    </row>
    <row r="113" spans="1:10" s="31" customFormat="1" ht="15">
      <c r="A113" s="26">
        <v>6118</v>
      </c>
      <c r="B113" s="17">
        <v>5021</v>
      </c>
      <c r="C113" s="15" t="s">
        <v>39</v>
      </c>
      <c r="D113" s="15"/>
      <c r="E113" s="42"/>
      <c r="F113" s="42"/>
      <c r="G113" s="42">
        <v>12000</v>
      </c>
      <c r="H113" s="42"/>
      <c r="I113" s="42">
        <v>7933</v>
      </c>
      <c r="J113" s="48">
        <f t="shared" si="1"/>
        <v>66.10833333333333</v>
      </c>
    </row>
    <row r="114" spans="1:10" s="31" customFormat="1" ht="15">
      <c r="A114" s="26">
        <v>6118</v>
      </c>
      <c r="B114" s="15">
        <v>5139</v>
      </c>
      <c r="C114" s="15" t="s">
        <v>51</v>
      </c>
      <c r="D114" s="15"/>
      <c r="E114" s="42"/>
      <c r="F114" s="42"/>
      <c r="G114" s="42">
        <v>200</v>
      </c>
      <c r="H114" s="42"/>
      <c r="I114" s="42">
        <v>164</v>
      </c>
      <c r="J114" s="48">
        <f t="shared" si="1"/>
        <v>82</v>
      </c>
    </row>
    <row r="115" spans="1:10" s="31" customFormat="1" ht="15">
      <c r="A115" s="26">
        <v>6118</v>
      </c>
      <c r="B115" s="15">
        <v>5154</v>
      </c>
      <c r="C115" s="17" t="s">
        <v>52</v>
      </c>
      <c r="D115" s="15"/>
      <c r="E115" s="42"/>
      <c r="F115" s="42"/>
      <c r="G115" s="42">
        <v>1200</v>
      </c>
      <c r="H115" s="42"/>
      <c r="I115" s="42">
        <v>1119</v>
      </c>
      <c r="J115" s="48">
        <f t="shared" si="1"/>
        <v>93.25</v>
      </c>
    </row>
    <row r="116" spans="1:10" s="31" customFormat="1" ht="15">
      <c r="A116" s="26">
        <v>6118</v>
      </c>
      <c r="B116" s="15">
        <v>5169</v>
      </c>
      <c r="C116" s="15" t="s">
        <v>70</v>
      </c>
      <c r="D116" s="15"/>
      <c r="E116" s="42"/>
      <c r="F116" s="42"/>
      <c r="G116" s="42">
        <v>11900</v>
      </c>
      <c r="H116" s="42"/>
      <c r="I116" s="42">
        <v>650</v>
      </c>
      <c r="J116" s="48">
        <f t="shared" si="1"/>
        <v>5.46218487394958</v>
      </c>
    </row>
    <row r="117" spans="1:10" s="31" customFormat="1" ht="15">
      <c r="A117" s="26">
        <v>6118</v>
      </c>
      <c r="B117" s="15">
        <v>5173</v>
      </c>
      <c r="C117" s="15" t="s">
        <v>71</v>
      </c>
      <c r="D117" s="15"/>
      <c r="E117" s="42"/>
      <c r="F117" s="42"/>
      <c r="G117" s="42">
        <v>2000</v>
      </c>
      <c r="H117" s="42"/>
      <c r="I117" s="42">
        <v>1405</v>
      </c>
      <c r="J117" s="48">
        <f t="shared" si="1"/>
        <v>70.25</v>
      </c>
    </row>
    <row r="118" spans="1:10" s="49" customFormat="1" ht="15.75">
      <c r="A118" s="29">
        <v>6118</v>
      </c>
      <c r="B118" s="29"/>
      <c r="C118" s="29" t="s">
        <v>122</v>
      </c>
      <c r="D118" s="29"/>
      <c r="E118" s="46"/>
      <c r="F118" s="46"/>
      <c r="G118" s="46">
        <f>SUM(G113:G117)</f>
        <v>27300</v>
      </c>
      <c r="H118" s="46"/>
      <c r="I118" s="46">
        <f>SUM(I113:I117)</f>
        <v>11271</v>
      </c>
      <c r="J118" s="47">
        <f t="shared" si="1"/>
        <v>41.285714285714285</v>
      </c>
    </row>
    <row r="119" spans="1:9" ht="15">
      <c r="A119" s="15"/>
      <c r="B119" s="15"/>
      <c r="C119" s="15"/>
      <c r="D119" s="15"/>
      <c r="E119" s="39"/>
      <c r="F119" s="39"/>
      <c r="G119" s="39"/>
      <c r="H119" s="39"/>
      <c r="I119" s="39"/>
    </row>
    <row r="120" spans="1:10" ht="15">
      <c r="A120" s="15">
        <v>6171</v>
      </c>
      <c r="B120" s="15">
        <v>5011</v>
      </c>
      <c r="C120" s="15" t="s">
        <v>62</v>
      </c>
      <c r="D120" s="15"/>
      <c r="E120" s="39">
        <v>170000</v>
      </c>
      <c r="F120" s="39"/>
      <c r="G120" s="39">
        <v>170000</v>
      </c>
      <c r="H120" s="39"/>
      <c r="I120" s="39">
        <v>88550</v>
      </c>
      <c r="J120" s="40">
        <f t="shared" si="1"/>
        <v>52.088235294117645</v>
      </c>
    </row>
    <row r="121" spans="1:10" ht="15">
      <c r="A121" s="15">
        <v>6171</v>
      </c>
      <c r="B121" s="17">
        <v>5021</v>
      </c>
      <c r="C121" s="15" t="s">
        <v>39</v>
      </c>
      <c r="D121" s="15"/>
      <c r="E121" s="39">
        <v>50000</v>
      </c>
      <c r="F121" s="39"/>
      <c r="G121" s="39">
        <v>50000</v>
      </c>
      <c r="H121" s="39"/>
      <c r="I121" s="39">
        <v>4800</v>
      </c>
      <c r="J121" s="40">
        <f t="shared" si="1"/>
        <v>9.6</v>
      </c>
    </row>
    <row r="122" spans="1:10" ht="15">
      <c r="A122" s="15">
        <v>6171</v>
      </c>
      <c r="B122" s="15">
        <v>5031</v>
      </c>
      <c r="C122" s="15" t="s">
        <v>40</v>
      </c>
      <c r="D122" s="15"/>
      <c r="E122" s="39">
        <v>45000</v>
      </c>
      <c r="F122" s="39"/>
      <c r="G122" s="39">
        <v>45000</v>
      </c>
      <c r="H122" s="39"/>
      <c r="I122" s="39">
        <v>22140</v>
      </c>
      <c r="J122" s="40">
        <f t="shared" si="1"/>
        <v>49.2</v>
      </c>
    </row>
    <row r="123" spans="1:10" ht="15">
      <c r="A123" s="15">
        <v>6171</v>
      </c>
      <c r="B123" s="15">
        <v>5032</v>
      </c>
      <c r="C123" s="15" t="s">
        <v>41</v>
      </c>
      <c r="D123" s="15"/>
      <c r="E123" s="39">
        <v>15000</v>
      </c>
      <c r="F123" s="39"/>
      <c r="G123" s="39">
        <v>15000</v>
      </c>
      <c r="H123" s="39"/>
      <c r="I123" s="39">
        <v>7971</v>
      </c>
      <c r="J123" s="40">
        <f t="shared" si="1"/>
        <v>53.14</v>
      </c>
    </row>
    <row r="124" spans="1:10" ht="15">
      <c r="A124" s="15">
        <v>6171</v>
      </c>
      <c r="B124" s="15">
        <v>5038</v>
      </c>
      <c r="C124" s="15" t="s">
        <v>63</v>
      </c>
      <c r="D124" s="15"/>
      <c r="E124" s="39">
        <v>1000</v>
      </c>
      <c r="F124" s="39"/>
      <c r="G124" s="39">
        <v>1000</v>
      </c>
      <c r="H124" s="39"/>
      <c r="I124" s="39">
        <v>368</v>
      </c>
      <c r="J124" s="40">
        <f t="shared" si="1"/>
        <v>36.8</v>
      </c>
    </row>
    <row r="125" spans="1:10" ht="15">
      <c r="A125" s="15">
        <v>6171</v>
      </c>
      <c r="B125" s="15">
        <v>5136</v>
      </c>
      <c r="C125" s="15" t="s">
        <v>42</v>
      </c>
      <c r="D125" s="15"/>
      <c r="E125" s="39">
        <v>2000</v>
      </c>
      <c r="F125" s="39"/>
      <c r="G125" s="39">
        <v>2000</v>
      </c>
      <c r="H125" s="39"/>
      <c r="I125" s="39">
        <v>499</v>
      </c>
      <c r="J125" s="40">
        <f t="shared" si="1"/>
        <v>24.95</v>
      </c>
    </row>
    <row r="126" spans="1:10" ht="15">
      <c r="A126" s="15">
        <v>6171</v>
      </c>
      <c r="B126" s="15">
        <v>5137</v>
      </c>
      <c r="C126" s="15" t="s">
        <v>55</v>
      </c>
      <c r="D126" s="15"/>
      <c r="E126" s="39">
        <v>50000</v>
      </c>
      <c r="F126" s="39"/>
      <c r="G126" s="39">
        <v>50000</v>
      </c>
      <c r="H126" s="39"/>
      <c r="I126" s="39">
        <v>30166</v>
      </c>
      <c r="J126" s="40">
        <f t="shared" si="1"/>
        <v>60.331999999999994</v>
      </c>
    </row>
    <row r="127" spans="1:10" ht="15">
      <c r="A127" s="15">
        <v>6171</v>
      </c>
      <c r="B127" s="15">
        <v>5139</v>
      </c>
      <c r="C127" s="15" t="s">
        <v>64</v>
      </c>
      <c r="D127" s="15"/>
      <c r="E127" s="39">
        <v>15000</v>
      </c>
      <c r="F127" s="39"/>
      <c r="G127" s="39">
        <v>15000</v>
      </c>
      <c r="H127" s="39"/>
      <c r="I127" s="39">
        <v>6517</v>
      </c>
      <c r="J127" s="40">
        <f t="shared" si="1"/>
        <v>43.446666666666665</v>
      </c>
    </row>
    <row r="128" spans="1:10" ht="15">
      <c r="A128" s="15">
        <v>6171</v>
      </c>
      <c r="B128" s="15">
        <v>5151</v>
      </c>
      <c r="C128" s="17" t="s">
        <v>81</v>
      </c>
      <c r="D128" s="15"/>
      <c r="E128" s="43">
        <v>5000</v>
      </c>
      <c r="F128" s="39"/>
      <c r="G128" s="39">
        <v>5000</v>
      </c>
      <c r="H128" s="39"/>
      <c r="I128" s="39">
        <v>2576</v>
      </c>
      <c r="J128" s="40">
        <f t="shared" si="1"/>
        <v>51.519999999999996</v>
      </c>
    </row>
    <row r="129" spans="1:10" ht="15">
      <c r="A129" s="15">
        <v>6171</v>
      </c>
      <c r="B129" s="15">
        <v>5154</v>
      </c>
      <c r="C129" s="17" t="s">
        <v>52</v>
      </c>
      <c r="D129" s="15"/>
      <c r="E129" s="43">
        <v>50000</v>
      </c>
      <c r="F129" s="39"/>
      <c r="G129" s="39">
        <v>50000</v>
      </c>
      <c r="H129" s="39"/>
      <c r="I129" s="39">
        <v>15517</v>
      </c>
      <c r="J129" s="40">
        <f t="shared" si="1"/>
        <v>31.034</v>
      </c>
    </row>
    <row r="130" spans="1:10" ht="15">
      <c r="A130" s="15">
        <v>6171</v>
      </c>
      <c r="B130" s="15">
        <v>5161</v>
      </c>
      <c r="C130" s="15" t="s">
        <v>65</v>
      </c>
      <c r="D130" s="15"/>
      <c r="E130" s="39">
        <v>5000</v>
      </c>
      <c r="F130" s="39"/>
      <c r="G130" s="39">
        <v>5000</v>
      </c>
      <c r="H130" s="39"/>
      <c r="I130" s="39">
        <v>1645</v>
      </c>
      <c r="J130" s="40">
        <f t="shared" si="1"/>
        <v>32.9</v>
      </c>
    </row>
    <row r="131" spans="1:10" ht="15">
      <c r="A131" s="15">
        <v>6171</v>
      </c>
      <c r="B131" s="17">
        <v>5162</v>
      </c>
      <c r="C131" s="15" t="s">
        <v>66</v>
      </c>
      <c r="D131" s="15"/>
      <c r="E131" s="39">
        <v>25000</v>
      </c>
      <c r="F131" s="39"/>
      <c r="G131" s="39">
        <v>25000</v>
      </c>
      <c r="H131" s="39"/>
      <c r="I131" s="39">
        <v>10788.72</v>
      </c>
      <c r="J131" s="40">
        <f t="shared" si="1"/>
        <v>43.15488</v>
      </c>
    </row>
    <row r="132" spans="1:10" ht="15">
      <c r="A132" s="15">
        <v>6171</v>
      </c>
      <c r="B132" s="17">
        <v>5165</v>
      </c>
      <c r="C132" s="15" t="s">
        <v>67</v>
      </c>
      <c r="D132" s="15"/>
      <c r="E132" s="39">
        <v>2500</v>
      </c>
      <c r="F132" s="39"/>
      <c r="G132" s="39">
        <v>2500</v>
      </c>
      <c r="H132" s="39"/>
      <c r="I132" s="39"/>
      <c r="J132" s="40">
        <f t="shared" si="1"/>
        <v>0</v>
      </c>
    </row>
    <row r="133" spans="1:10" ht="15">
      <c r="A133" s="17">
        <v>6171</v>
      </c>
      <c r="B133" s="17">
        <v>5166</v>
      </c>
      <c r="C133" s="17" t="s">
        <v>68</v>
      </c>
      <c r="D133" s="17"/>
      <c r="E133" s="43">
        <v>10000</v>
      </c>
      <c r="F133" s="58"/>
      <c r="G133" s="39">
        <v>10000</v>
      </c>
      <c r="H133" s="39"/>
      <c r="I133" s="39"/>
      <c r="J133" s="40">
        <f t="shared" si="1"/>
        <v>0</v>
      </c>
    </row>
    <row r="134" spans="1:10" ht="15">
      <c r="A134" s="17">
        <v>6171</v>
      </c>
      <c r="B134" s="17">
        <v>5167</v>
      </c>
      <c r="C134" s="17" t="s">
        <v>69</v>
      </c>
      <c r="D134" s="17"/>
      <c r="E134" s="43">
        <v>2000</v>
      </c>
      <c r="F134" s="39"/>
      <c r="G134" s="39">
        <v>2000</v>
      </c>
      <c r="H134" s="39"/>
      <c r="I134" s="39">
        <v>1300</v>
      </c>
      <c r="J134" s="40">
        <f t="shared" si="1"/>
        <v>65</v>
      </c>
    </row>
    <row r="135" spans="1:10" ht="15">
      <c r="A135" s="15">
        <v>6171</v>
      </c>
      <c r="B135" s="15">
        <v>5169</v>
      </c>
      <c r="C135" s="15" t="s">
        <v>70</v>
      </c>
      <c r="D135" s="15"/>
      <c r="E135" s="39">
        <v>149000</v>
      </c>
      <c r="F135" s="39"/>
      <c r="G135" s="39">
        <v>149000</v>
      </c>
      <c r="H135" s="39"/>
      <c r="I135" s="39">
        <v>61574.15</v>
      </c>
      <c r="J135" s="40">
        <f t="shared" si="1"/>
        <v>41.32493288590604</v>
      </c>
    </row>
    <row r="136" spans="1:10" ht="15">
      <c r="A136" s="15">
        <v>6171</v>
      </c>
      <c r="B136" s="15">
        <v>5171</v>
      </c>
      <c r="C136" s="15" t="s">
        <v>43</v>
      </c>
      <c r="D136" s="15"/>
      <c r="E136" s="39">
        <v>20000</v>
      </c>
      <c r="F136" s="39"/>
      <c r="G136" s="39">
        <v>20000</v>
      </c>
      <c r="H136" s="39"/>
      <c r="I136" s="39">
        <v>1041</v>
      </c>
      <c r="J136" s="40">
        <f t="shared" si="1"/>
        <v>5.205</v>
      </c>
    </row>
    <row r="137" spans="1:10" ht="15">
      <c r="A137" s="15">
        <v>6171</v>
      </c>
      <c r="B137" s="15">
        <v>5173</v>
      </c>
      <c r="C137" s="15" t="s">
        <v>71</v>
      </c>
      <c r="D137" s="15"/>
      <c r="E137" s="39">
        <v>10000</v>
      </c>
      <c r="F137" s="39"/>
      <c r="G137" s="39">
        <v>10000</v>
      </c>
      <c r="H137" s="39"/>
      <c r="I137" s="39">
        <v>1925</v>
      </c>
      <c r="J137" s="40">
        <f t="shared" si="1"/>
        <v>19.25</v>
      </c>
    </row>
    <row r="138" spans="1:10" ht="15">
      <c r="A138" s="15">
        <v>6171</v>
      </c>
      <c r="B138" s="15">
        <v>5175</v>
      </c>
      <c r="C138" s="15" t="s">
        <v>45</v>
      </c>
      <c r="D138" s="15"/>
      <c r="E138" s="39">
        <v>2000</v>
      </c>
      <c r="F138" s="39"/>
      <c r="G138" s="39">
        <v>2000</v>
      </c>
      <c r="H138" s="39"/>
      <c r="I138" s="39">
        <v>584</v>
      </c>
      <c r="J138" s="40">
        <f t="shared" si="1"/>
        <v>29.2</v>
      </c>
    </row>
    <row r="139" spans="1:10" ht="15">
      <c r="A139" s="15">
        <v>6171</v>
      </c>
      <c r="B139" s="15">
        <v>5194</v>
      </c>
      <c r="C139" s="15" t="s">
        <v>46</v>
      </c>
      <c r="D139" s="15"/>
      <c r="E139" s="39">
        <v>2000</v>
      </c>
      <c r="F139" s="39"/>
      <c r="G139" s="39">
        <v>2000</v>
      </c>
      <c r="H139" s="39"/>
      <c r="I139" s="39"/>
      <c r="J139" s="40">
        <f aca="true" t="shared" si="2" ref="J139:J144">I139/G139*100</f>
        <v>0</v>
      </c>
    </row>
    <row r="140" spans="1:10" ht="15">
      <c r="A140" s="15">
        <v>6171</v>
      </c>
      <c r="B140" s="15">
        <v>5222</v>
      </c>
      <c r="C140" s="15" t="s">
        <v>96</v>
      </c>
      <c r="D140" s="15"/>
      <c r="E140" s="43">
        <v>20000</v>
      </c>
      <c r="F140" s="39"/>
      <c r="G140" s="39">
        <v>1040</v>
      </c>
      <c r="H140" s="39"/>
      <c r="I140" s="39"/>
      <c r="J140" s="40">
        <f t="shared" si="2"/>
        <v>0</v>
      </c>
    </row>
    <row r="141" spans="1:10" ht="15">
      <c r="A141" s="15">
        <v>6171</v>
      </c>
      <c r="B141" s="15">
        <v>5229</v>
      </c>
      <c r="C141" s="15" t="s">
        <v>72</v>
      </c>
      <c r="D141" s="15"/>
      <c r="E141" s="39">
        <v>5000</v>
      </c>
      <c r="F141" s="39"/>
      <c r="G141" s="39">
        <v>5000</v>
      </c>
      <c r="H141" s="39"/>
      <c r="I141" s="39">
        <v>3092.4</v>
      </c>
      <c r="J141" s="40">
        <f t="shared" si="2"/>
        <v>61.848000000000006</v>
      </c>
    </row>
    <row r="142" spans="1:10" ht="15">
      <c r="A142" s="15">
        <v>6171</v>
      </c>
      <c r="B142" s="15">
        <v>5321</v>
      </c>
      <c r="C142" s="15" t="s">
        <v>37</v>
      </c>
      <c r="D142" s="15"/>
      <c r="E142" s="39">
        <v>3000</v>
      </c>
      <c r="F142" s="39"/>
      <c r="G142" s="39">
        <v>3000</v>
      </c>
      <c r="H142" s="39"/>
      <c r="I142" s="39"/>
      <c r="J142" s="40">
        <f t="shared" si="2"/>
        <v>0</v>
      </c>
    </row>
    <row r="143" spans="1:10" ht="15">
      <c r="A143" s="15">
        <v>6171</v>
      </c>
      <c r="B143" s="15">
        <v>5365</v>
      </c>
      <c r="C143" s="15" t="s">
        <v>107</v>
      </c>
      <c r="D143" s="15"/>
      <c r="E143" s="43">
        <v>1000</v>
      </c>
      <c r="F143" s="39"/>
      <c r="G143" s="39">
        <v>1000</v>
      </c>
      <c r="H143" s="39"/>
      <c r="I143" s="39">
        <v>600</v>
      </c>
      <c r="J143" s="40">
        <f t="shared" si="2"/>
        <v>60</v>
      </c>
    </row>
    <row r="144" spans="1:10" ht="15">
      <c r="A144" s="15">
        <v>6171</v>
      </c>
      <c r="B144" s="15">
        <v>5511</v>
      </c>
      <c r="C144" s="15" t="s">
        <v>73</v>
      </c>
      <c r="D144" s="15"/>
      <c r="E144" s="39">
        <v>2000</v>
      </c>
      <c r="F144" s="39"/>
      <c r="G144" s="39">
        <v>2000</v>
      </c>
      <c r="H144" s="39"/>
      <c r="I144" s="39">
        <v>1410</v>
      </c>
      <c r="J144" s="40">
        <f t="shared" si="2"/>
        <v>70.5</v>
      </c>
    </row>
    <row r="145" spans="1:9" ht="15">
      <c r="A145" s="15">
        <v>6171</v>
      </c>
      <c r="B145" s="15">
        <v>6119</v>
      </c>
      <c r="C145" s="17" t="s">
        <v>105</v>
      </c>
      <c r="D145" s="15"/>
      <c r="E145" s="39">
        <v>100000</v>
      </c>
      <c r="F145" s="39"/>
      <c r="G145" s="39"/>
      <c r="H145" s="39"/>
      <c r="I145" s="39"/>
    </row>
    <row r="146" spans="1:10" s="49" customFormat="1" ht="15.75">
      <c r="A146" s="29">
        <v>6171</v>
      </c>
      <c r="B146" s="29"/>
      <c r="C146" s="29" t="s">
        <v>29</v>
      </c>
      <c r="D146" s="29"/>
      <c r="E146" s="46">
        <f>SUM(E120:E145)</f>
        <v>761500</v>
      </c>
      <c r="F146" s="46"/>
      <c r="G146" s="46">
        <f>SUM(G120:G145)</f>
        <v>642540</v>
      </c>
      <c r="H146" s="46"/>
      <c r="I146" s="46">
        <f>SUM(I120:I144)</f>
        <v>263064.27</v>
      </c>
      <c r="J146" s="47">
        <f t="shared" si="1"/>
        <v>40.941306377813056</v>
      </c>
    </row>
    <row r="147" spans="1:9" ht="15.75">
      <c r="A147" s="8"/>
      <c r="B147" s="8"/>
      <c r="C147" s="8"/>
      <c r="D147" s="8"/>
      <c r="E147" s="41"/>
      <c r="F147" s="41"/>
      <c r="G147" s="39"/>
      <c r="H147" s="39"/>
      <c r="I147" s="39"/>
    </row>
    <row r="148" spans="1:10" ht="15">
      <c r="A148" s="17">
        <v>6310</v>
      </c>
      <c r="B148" s="15">
        <v>5163</v>
      </c>
      <c r="C148" s="15" t="s">
        <v>75</v>
      </c>
      <c r="D148" s="15"/>
      <c r="E148" s="39">
        <v>10000</v>
      </c>
      <c r="F148" s="39"/>
      <c r="G148" s="39">
        <v>10000</v>
      </c>
      <c r="H148" s="39"/>
      <c r="I148" s="39">
        <v>4067</v>
      </c>
      <c r="J148" s="40">
        <f t="shared" si="1"/>
        <v>40.67</v>
      </c>
    </row>
    <row r="149" spans="1:10" s="49" customFormat="1" ht="15.75">
      <c r="A149" s="29">
        <v>6310</v>
      </c>
      <c r="B149" s="29"/>
      <c r="C149" s="29" t="s">
        <v>76</v>
      </c>
      <c r="D149" s="29"/>
      <c r="E149" s="46">
        <f>SUM(E148:E148)</f>
        <v>10000</v>
      </c>
      <c r="F149" s="46"/>
      <c r="G149" s="46">
        <v>10000</v>
      </c>
      <c r="H149" s="46"/>
      <c r="I149" s="46">
        <f>SUM(I148)</f>
        <v>4067</v>
      </c>
      <c r="J149" s="47">
        <f t="shared" si="1"/>
        <v>40.67</v>
      </c>
    </row>
    <row r="150" spans="1:9" ht="15">
      <c r="A150" s="15"/>
      <c r="B150" s="15"/>
      <c r="C150" s="15"/>
      <c r="D150" s="15"/>
      <c r="E150" s="39"/>
      <c r="F150" s="39"/>
      <c r="G150" s="39"/>
      <c r="H150" s="39"/>
      <c r="I150" s="39"/>
    </row>
    <row r="151" spans="1:10" ht="15">
      <c r="A151" s="17">
        <v>6320</v>
      </c>
      <c r="B151" s="15">
        <v>5163</v>
      </c>
      <c r="C151" s="15" t="s">
        <v>77</v>
      </c>
      <c r="D151" s="15"/>
      <c r="E151" s="39">
        <v>15000</v>
      </c>
      <c r="F151" s="39"/>
      <c r="G151" s="39">
        <v>15000</v>
      </c>
      <c r="H151" s="39"/>
      <c r="I151" s="39"/>
      <c r="J151" s="40">
        <f t="shared" si="1"/>
        <v>0</v>
      </c>
    </row>
    <row r="152" spans="1:10" s="49" customFormat="1" ht="15.75">
      <c r="A152" s="28">
        <v>6320</v>
      </c>
      <c r="B152" s="29"/>
      <c r="C152" s="29" t="s">
        <v>78</v>
      </c>
      <c r="D152" s="29"/>
      <c r="E152" s="46">
        <f>SUM(E151)</f>
        <v>15000</v>
      </c>
      <c r="F152" s="46"/>
      <c r="G152" s="46">
        <v>15000</v>
      </c>
      <c r="H152" s="46"/>
      <c r="I152" s="46"/>
      <c r="J152" s="47">
        <f t="shared" si="1"/>
        <v>0</v>
      </c>
    </row>
    <row r="153" spans="1:9" ht="15.75">
      <c r="A153" s="21"/>
      <c r="B153" s="8"/>
      <c r="C153" s="8"/>
      <c r="D153" s="8"/>
      <c r="E153" s="41"/>
      <c r="F153" s="39"/>
      <c r="G153" s="39"/>
      <c r="H153" s="39"/>
      <c r="I153" s="39"/>
    </row>
    <row r="154" spans="1:10" s="31" customFormat="1" ht="15">
      <c r="A154" s="32">
        <v>6402</v>
      </c>
      <c r="B154" s="26">
        <v>5366</v>
      </c>
      <c r="C154" s="26" t="s">
        <v>123</v>
      </c>
      <c r="D154" s="26"/>
      <c r="E154" s="42"/>
      <c r="F154" s="42"/>
      <c r="G154" s="42">
        <v>10944.4</v>
      </c>
      <c r="H154" s="42"/>
      <c r="I154" s="42">
        <v>10944.4</v>
      </c>
      <c r="J154" s="48">
        <f t="shared" si="1"/>
        <v>100</v>
      </c>
    </row>
    <row r="155" spans="1:10" s="49" customFormat="1" ht="15.75">
      <c r="A155" s="28">
        <v>6402</v>
      </c>
      <c r="B155" s="29"/>
      <c r="C155" s="29" t="s">
        <v>124</v>
      </c>
      <c r="D155" s="29"/>
      <c r="E155" s="46"/>
      <c r="F155" s="46"/>
      <c r="G155" s="46">
        <f>SUM(G154)</f>
        <v>10944.4</v>
      </c>
      <c r="H155" s="46"/>
      <c r="I155" s="46">
        <f>SUM(I154)</f>
        <v>10944.4</v>
      </c>
      <c r="J155" s="47">
        <f t="shared" si="1"/>
        <v>100</v>
      </c>
    </row>
    <row r="156" spans="1:9" ht="15.75">
      <c r="A156" s="21"/>
      <c r="B156" s="8"/>
      <c r="C156" s="8"/>
      <c r="D156" s="8"/>
      <c r="E156" s="41"/>
      <c r="F156" s="39"/>
      <c r="G156" s="39"/>
      <c r="H156" s="39"/>
      <c r="I156" s="39"/>
    </row>
    <row r="157" spans="1:10" ht="15.75">
      <c r="A157" s="32">
        <v>6409</v>
      </c>
      <c r="B157" s="26">
        <v>5329</v>
      </c>
      <c r="C157" s="26" t="s">
        <v>97</v>
      </c>
      <c r="D157" s="29"/>
      <c r="E157" s="39">
        <v>15000</v>
      </c>
      <c r="F157" s="39"/>
      <c r="G157" s="39">
        <v>15000</v>
      </c>
      <c r="H157" s="39"/>
      <c r="I157" s="39">
        <v>12270</v>
      </c>
      <c r="J157" s="40">
        <f t="shared" si="1"/>
        <v>81.8</v>
      </c>
    </row>
    <row r="158" spans="1:10" ht="15.75">
      <c r="A158" s="32">
        <v>6409</v>
      </c>
      <c r="B158" s="26">
        <v>5362</v>
      </c>
      <c r="C158" s="26" t="s">
        <v>98</v>
      </c>
      <c r="D158" s="26"/>
      <c r="E158" s="39">
        <v>118000</v>
      </c>
      <c r="F158" s="41"/>
      <c r="G158" s="39">
        <v>118000</v>
      </c>
      <c r="H158" s="39"/>
      <c r="I158" s="39">
        <v>44460</v>
      </c>
      <c r="J158" s="40">
        <f>I158/G158*100</f>
        <v>37.67796610169491</v>
      </c>
    </row>
    <row r="159" spans="1:10" s="49" customFormat="1" ht="15.75">
      <c r="A159" s="28">
        <v>6409</v>
      </c>
      <c r="B159" s="29"/>
      <c r="C159" s="29" t="s">
        <v>100</v>
      </c>
      <c r="D159" s="29"/>
      <c r="E159" s="46">
        <f>SUM(E157:E158)</f>
        <v>133000</v>
      </c>
      <c r="F159" s="61"/>
      <c r="G159" s="46">
        <f>SUM(G157:G158)</f>
        <v>133000</v>
      </c>
      <c r="H159" s="29"/>
      <c r="I159" s="46">
        <f>SUM(I157:I158)</f>
        <v>56730</v>
      </c>
      <c r="J159" s="47">
        <f>I159/G159*100</f>
        <v>42.65413533834587</v>
      </c>
    </row>
    <row r="160" spans="1:9" ht="15.75">
      <c r="A160" s="28"/>
      <c r="B160" s="29"/>
      <c r="C160" s="29"/>
      <c r="D160" s="29"/>
      <c r="E160" s="19"/>
      <c r="F160" s="20"/>
      <c r="G160" s="15"/>
      <c r="H160" s="15"/>
      <c r="I160" s="15"/>
    </row>
    <row r="161" spans="1:10" ht="18">
      <c r="A161" s="14"/>
      <c r="B161" s="11" t="s">
        <v>79</v>
      </c>
      <c r="C161" s="7"/>
      <c r="D161" s="7"/>
      <c r="E161" s="14">
        <f>SUM(E159,E152,E149,E146,E111,E107,E94,E91,E84,E81,E74,E65,E69,E59,E52,E47,E44,E41,E34,E26,E23,E20,E17)</f>
        <v>4442958</v>
      </c>
      <c r="F161" s="14"/>
      <c r="G161" s="65">
        <f>SUM(G155,G159,G152,G149,G146,G118,G111,G107,G97,G94,G91,G84,G81,G77,G74,G69,G65,G59,G52,G47,G44,G41,G34,G26,G23,G20,G17,G10)</f>
        <v>4525132.4</v>
      </c>
      <c r="H161" s="65"/>
      <c r="I161" s="65">
        <f>SUM(I155,I159,I152,I149,I146,I118,I111,I107,I97,I94,I91,I84,I81,I77,I74,I69,I65,I59,I52,I47,I44,I41,I34,I26,I23,I20,I17,I10)</f>
        <v>2454626.1100000003</v>
      </c>
      <c r="J161" s="40">
        <f>I161/G161*100</f>
        <v>54.24429371392537</v>
      </c>
    </row>
    <row r="162" spans="1:6" ht="15.75">
      <c r="A162" s="14"/>
      <c r="B162" s="13"/>
      <c r="C162" s="14"/>
      <c r="D162" s="14"/>
      <c r="E162" s="33"/>
      <c r="F162" s="22"/>
    </row>
    <row r="163" spans="1:6" ht="15.75">
      <c r="A163" s="14"/>
      <c r="B163" s="13"/>
      <c r="C163" s="14"/>
      <c r="D163" s="14"/>
      <c r="E163" s="14"/>
      <c r="F163" s="22"/>
    </row>
    <row r="164" spans="1:6" ht="15.75">
      <c r="A164" s="14"/>
      <c r="B164" s="21"/>
      <c r="C164" s="23"/>
      <c r="D164" s="14"/>
      <c r="E164" s="14"/>
      <c r="F164" s="22"/>
    </row>
    <row r="165" spans="1:6" ht="15.75">
      <c r="A165" s="24"/>
      <c r="B165" s="13"/>
      <c r="C165" s="14"/>
      <c r="D165" s="14"/>
      <c r="E165" s="14"/>
      <c r="F165" s="22"/>
    </row>
    <row r="166" spans="1:6" ht="18" customHeight="1">
      <c r="A166" s="24"/>
      <c r="B166" s="13"/>
      <c r="C166" s="14"/>
      <c r="D166" s="14"/>
      <c r="E166" s="14"/>
      <c r="F166" s="22"/>
    </row>
    <row r="167" spans="1:6" ht="18">
      <c r="A167" s="7"/>
      <c r="B167" s="11"/>
      <c r="C167" s="7"/>
      <c r="D167" s="7"/>
      <c r="E167" s="7"/>
      <c r="F167" s="12"/>
    </row>
    <row r="168" spans="1:6" ht="18">
      <c r="A168" s="7"/>
      <c r="B168" s="11"/>
      <c r="C168" s="7"/>
      <c r="D168" s="7"/>
      <c r="E168" s="7"/>
      <c r="F168" s="12"/>
    </row>
    <row r="169" spans="1:6" ht="18">
      <c r="A169" s="7"/>
      <c r="B169" s="11"/>
      <c r="C169" s="7"/>
      <c r="D169" s="7"/>
      <c r="E169" s="7"/>
      <c r="F169" s="12"/>
    </row>
    <row r="170" spans="1:6" ht="18">
      <c r="A170" s="7"/>
      <c r="B170" s="11"/>
      <c r="C170" s="7"/>
      <c r="D170" s="7"/>
      <c r="E170" s="7"/>
      <c r="F170" s="12"/>
    </row>
    <row r="171" spans="1:6" ht="18">
      <c r="A171" s="7"/>
      <c r="B171" s="11"/>
      <c r="C171" s="7"/>
      <c r="D171" s="7"/>
      <c r="E171" s="7"/>
      <c r="F171" s="12"/>
    </row>
    <row r="172" spans="1:6" ht="18">
      <c r="A172" s="7"/>
      <c r="B172" s="11"/>
      <c r="C172" s="7"/>
      <c r="D172" s="7"/>
      <c r="E172" s="7"/>
      <c r="F172" s="12"/>
    </row>
    <row r="173" spans="1:6" ht="18">
      <c r="A173" s="7"/>
      <c r="B173" s="11"/>
      <c r="C173" s="7"/>
      <c r="D173" s="7"/>
      <c r="E173" s="7"/>
      <c r="F173" s="12"/>
    </row>
    <row r="174" spans="1:6" ht="18">
      <c r="A174" s="7"/>
      <c r="B174" s="11"/>
      <c r="C174" s="7"/>
      <c r="D174" s="7"/>
      <c r="E174" s="7"/>
      <c r="F174" s="12"/>
    </row>
    <row r="175" spans="1:6" ht="18">
      <c r="A175" s="7"/>
      <c r="B175" s="11"/>
      <c r="C175" s="7"/>
      <c r="D175" s="7"/>
      <c r="E175" s="7"/>
      <c r="F175" s="12"/>
    </row>
    <row r="176" spans="1:6" ht="18">
      <c r="A176" s="7"/>
      <c r="B176" s="11"/>
      <c r="C176" s="7"/>
      <c r="D176" s="7"/>
      <c r="E176" s="7"/>
      <c r="F176" s="12"/>
    </row>
    <row r="177" spans="1:6" ht="18">
      <c r="A177" s="7"/>
      <c r="B177" s="11"/>
      <c r="C177" s="7"/>
      <c r="D177" s="7"/>
      <c r="E177" s="7"/>
      <c r="F177" s="12"/>
    </row>
    <row r="178" spans="1:6" ht="18">
      <c r="A178" s="7"/>
      <c r="B178" s="11"/>
      <c r="C178" s="7"/>
      <c r="D178" s="7"/>
      <c r="E178" s="7"/>
      <c r="F178" s="10"/>
    </row>
    <row r="179" spans="1:6" ht="18">
      <c r="A179" s="7"/>
      <c r="B179" s="11"/>
      <c r="C179" s="7"/>
      <c r="D179" s="7"/>
      <c r="E179" s="7"/>
      <c r="F179" s="10"/>
    </row>
    <row r="180" spans="1:6" ht="18">
      <c r="A180" s="7"/>
      <c r="B180" s="11"/>
      <c r="C180" s="7"/>
      <c r="D180" s="7"/>
      <c r="E180" s="7"/>
      <c r="F180" s="10"/>
    </row>
    <row r="181" ht="12.75">
      <c r="F181" s="10"/>
    </row>
    <row r="182" ht="12.75">
      <c r="F182" s="10"/>
    </row>
    <row r="183" ht="12.75">
      <c r="F183" s="10"/>
    </row>
    <row r="184" ht="12.75">
      <c r="F184" s="10"/>
    </row>
    <row r="185" ht="12.75">
      <c r="F185" s="10"/>
    </row>
    <row r="186" ht="12.75">
      <c r="F186" s="10"/>
    </row>
    <row r="187" ht="12.75">
      <c r="F187" s="10"/>
    </row>
    <row r="188" ht="12.75">
      <c r="F188" s="10"/>
    </row>
    <row r="189" ht="12.75">
      <c r="F189" s="10"/>
    </row>
    <row r="190" ht="12.75">
      <c r="F190" s="10"/>
    </row>
    <row r="191" ht="12.75">
      <c r="F191" s="10"/>
    </row>
    <row r="192" ht="12.75">
      <c r="F192" s="10"/>
    </row>
    <row r="193" ht="12.75">
      <c r="F193" s="10"/>
    </row>
    <row r="194" ht="12.75">
      <c r="F194" s="10"/>
    </row>
    <row r="195" ht="12.75">
      <c r="F195" s="10"/>
    </row>
    <row r="196" ht="12.75">
      <c r="F196" s="10"/>
    </row>
    <row r="197" ht="12.75">
      <c r="F197" s="10"/>
    </row>
    <row r="198" ht="12.75">
      <c r="F198" s="10"/>
    </row>
    <row r="199" ht="12.75">
      <c r="F199" s="10"/>
    </row>
    <row r="200" ht="12.75">
      <c r="F200" s="10"/>
    </row>
    <row r="201" ht="12.75">
      <c r="F201" s="10"/>
    </row>
    <row r="202" ht="12.75">
      <c r="F202" s="10"/>
    </row>
    <row r="203" ht="12.75">
      <c r="F203" s="10"/>
    </row>
    <row r="204" ht="12.75">
      <c r="F204" s="10"/>
    </row>
    <row r="205" ht="12.75">
      <c r="F205" s="10"/>
    </row>
    <row r="206" ht="12.75">
      <c r="F206" s="10"/>
    </row>
    <row r="207" ht="12.75">
      <c r="F207" s="10"/>
    </row>
    <row r="208" ht="12.75">
      <c r="F208" s="10"/>
    </row>
    <row r="209" ht="12.75">
      <c r="F209" s="10"/>
    </row>
    <row r="210" ht="12.75">
      <c r="F210" s="10"/>
    </row>
    <row r="211" ht="12.75">
      <c r="F211" s="10"/>
    </row>
    <row r="212" ht="12.75">
      <c r="F212" s="10"/>
    </row>
    <row r="213" ht="12.75">
      <c r="F213" s="10"/>
    </row>
    <row r="214" ht="12.75">
      <c r="F214" s="10"/>
    </row>
    <row r="215" ht="12.75">
      <c r="F215" s="10"/>
    </row>
    <row r="216" ht="12.75">
      <c r="F216" s="10"/>
    </row>
    <row r="217" ht="12.75">
      <c r="F217" s="10"/>
    </row>
    <row r="218" ht="12.75">
      <c r="F218" s="10"/>
    </row>
    <row r="219" ht="12.75">
      <c r="F219" s="10"/>
    </row>
    <row r="220" ht="12.75">
      <c r="F220" s="10"/>
    </row>
    <row r="221" ht="12.75">
      <c r="F221" s="10"/>
    </row>
    <row r="222" ht="12.75">
      <c r="F222" s="10"/>
    </row>
    <row r="223" ht="12.75">
      <c r="F223" s="10"/>
    </row>
    <row r="224" ht="12.75">
      <c r="F224" s="10"/>
    </row>
    <row r="225" ht="12.75">
      <c r="F225" s="10"/>
    </row>
    <row r="226" ht="12.75">
      <c r="F226" s="10"/>
    </row>
    <row r="227" ht="12.75">
      <c r="F227" s="10"/>
    </row>
    <row r="228" ht="12.75">
      <c r="F228" s="10"/>
    </row>
    <row r="229" ht="12.75">
      <c r="F229" s="10"/>
    </row>
    <row r="230" ht="12.75">
      <c r="F230" s="10"/>
    </row>
    <row r="231" ht="12.75">
      <c r="F231" s="10"/>
    </row>
    <row r="232" ht="12.75">
      <c r="F232" s="10"/>
    </row>
    <row r="233" ht="12.75">
      <c r="F233" s="10"/>
    </row>
    <row r="234" ht="12.75">
      <c r="F234" s="10"/>
    </row>
    <row r="235" ht="12.75">
      <c r="F235" s="10"/>
    </row>
    <row r="236" ht="12.75">
      <c r="F236" s="10"/>
    </row>
    <row r="237" ht="12.75">
      <c r="F237" s="10"/>
    </row>
    <row r="238" ht="12.75">
      <c r="F238" s="10"/>
    </row>
    <row r="239" ht="12.75">
      <c r="F239" s="10"/>
    </row>
    <row r="240" ht="12.75">
      <c r="F240" s="10"/>
    </row>
    <row r="241" ht="12.75">
      <c r="F241" s="10"/>
    </row>
    <row r="242" ht="12.75">
      <c r="F242" s="10"/>
    </row>
    <row r="243" ht="12.75">
      <c r="F243" s="10"/>
    </row>
    <row r="244" ht="12.75">
      <c r="F244" s="10"/>
    </row>
    <row r="245" ht="12.75">
      <c r="F245" s="10"/>
    </row>
    <row r="246" ht="12.75">
      <c r="F246" s="10"/>
    </row>
    <row r="247" ht="12.75">
      <c r="F247" s="10"/>
    </row>
    <row r="248" ht="12.75">
      <c r="F248" s="10"/>
    </row>
    <row r="249" ht="12.75">
      <c r="F249" s="10"/>
    </row>
    <row r="250" ht="12.75">
      <c r="F250" s="10"/>
    </row>
    <row r="251" ht="12.75">
      <c r="F251" s="10"/>
    </row>
    <row r="252" ht="12.75">
      <c r="F252" s="10"/>
    </row>
    <row r="253" ht="12.75">
      <c r="F253" s="10"/>
    </row>
    <row r="254" ht="12.75">
      <c r="F254" s="10"/>
    </row>
    <row r="255" ht="12.75">
      <c r="F255" s="10"/>
    </row>
    <row r="256" ht="12.75">
      <c r="F256" s="10"/>
    </row>
    <row r="257" ht="12.75">
      <c r="F257" s="10"/>
    </row>
    <row r="258" ht="12.75">
      <c r="F258" s="10"/>
    </row>
    <row r="259" ht="12.75">
      <c r="F259" s="10"/>
    </row>
    <row r="260" ht="12.75">
      <c r="F260" s="10"/>
    </row>
    <row r="261" ht="12.75">
      <c r="F261" s="10"/>
    </row>
    <row r="262" ht="12.75">
      <c r="F262" s="10"/>
    </row>
    <row r="263" ht="12.75">
      <c r="F263" s="10"/>
    </row>
    <row r="264" ht="12.75">
      <c r="F264" s="10"/>
    </row>
    <row r="265" ht="12.75">
      <c r="F265" s="10"/>
    </row>
    <row r="266" ht="12.75">
      <c r="F266" s="10"/>
    </row>
    <row r="267" ht="12.75">
      <c r="F267" s="10"/>
    </row>
    <row r="268" ht="12.75">
      <c r="F268" s="10"/>
    </row>
    <row r="269" ht="12.75">
      <c r="F269" s="10"/>
    </row>
    <row r="270" ht="12.75">
      <c r="F270" s="10"/>
    </row>
    <row r="271" ht="12.75">
      <c r="F271" s="10"/>
    </row>
    <row r="272" ht="12.75">
      <c r="F272" s="10"/>
    </row>
    <row r="273" ht="12.75">
      <c r="F273" s="10"/>
    </row>
    <row r="274" ht="12.75">
      <c r="F274" s="10"/>
    </row>
    <row r="275" ht="12.75">
      <c r="F275" s="10"/>
    </row>
    <row r="276" ht="12.75">
      <c r="F276" s="10"/>
    </row>
    <row r="277" ht="12.75">
      <c r="F277" s="10"/>
    </row>
    <row r="278" ht="12.75">
      <c r="F278" s="10"/>
    </row>
  </sheetData>
  <sheetProtection/>
  <mergeCells count="2">
    <mergeCell ref="A1:E1"/>
    <mergeCell ref="A2:E2"/>
  </mergeCells>
  <printOptions/>
  <pageMargins left="0.1968503937007874" right="0.1968503937007874" top="0.5905511811023623" bottom="0.7874015748031497" header="0.31496062992125984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Dagmar</dc:creator>
  <cp:keywords/>
  <dc:description/>
  <cp:lastModifiedBy>OÚ Radimovice</cp:lastModifiedBy>
  <cp:lastPrinted>2013-11-04T09:39:11Z</cp:lastPrinted>
  <dcterms:created xsi:type="dcterms:W3CDTF">2009-11-27T09:26:15Z</dcterms:created>
  <dcterms:modified xsi:type="dcterms:W3CDTF">2013-11-04T09:41:10Z</dcterms:modified>
  <cp:category/>
  <cp:version/>
  <cp:contentType/>
  <cp:contentStatus/>
</cp:coreProperties>
</file>